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Default Extension="jpeg" ContentType="image/jpeg"/>
  <Default Extension="png" ContentType="image/png"/>
  <Default Extension="tiff" ContentType="image/tiff"/>
  <Default Extension="gif" ContentType="image/gif"/>
  <Default Extension="wmf" ContentType="image/x-wmf"/>
  <Default Extension="emf" ContentType="image/x-emf"/>
  <Override PartName="/xl/attachedToolbars.bin" ContentType="application/vnd.ms-excel.attachedToolbars"/>
  <Override PartName="/xl/drawings/drawing1.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docProps/core.xml" ContentType="application/vnd.openxmlformats-package.core-properties+xml"/>
</Types>
</file>

<file path=_rels/.rels><?xml version="1.0" encoding="UTF-8" standalone="yes"?>
<Relationships xmlns="http://schemas.openxmlformats.org/package/2006/relationships"><Relationship Id="rId3" Type="http://purl.oclc.org/ooxml/officeDocument/relationships/extendedProperties" Target="docProps/app.xml"/><Relationship Id="rId2" Type="http://schemas.openxmlformats.org/package/2006/relationships/metadata/core-properties" Target="docProps/core.xml"/><Relationship Id="rId1" Type="http://purl.oclc.org/ooxml/officeDocument/relationships/officeDocument" Target="xl/workbook.xml"/></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conformance="strict" mc:Ignorable="x15 xr xr6 xr10 xr2">
  <fileVersion appName="xl" lastEdited="7" lowestEdited="6" rupBuild="11211"/>
  <workbookPr codeName="ThisWorkbook" dateCompatibility="0" showInkAnnotation="0"/>
  <mc:AlternateContent xmlns:mc="http://schemas.openxmlformats.org/markup-compatibility/2006">
    <mc:Choice Requires="x15">
      <x15ac:absPath xmlns:x15ac="http://schemas.microsoft.com/office/spreadsheetml/2010/11/ac" url="/Users/dianehagan/Downloads/"/>
    </mc:Choice>
  </mc:AlternateContent>
  <xr:revisionPtr revIDLastSave="0" documentId="13_ncr:9_{20C713FB-C1B5-9B4C-99F3-AE792C550DD9}" xr6:coauthVersionLast="47" xr6:coauthVersionMax="47" xr10:uidLastSave="{00000000-0000-0000-0000-000000000000}"/>
  <bookViews>
    <workbookView activeTab="0" firstSheet="11" tabRatio="688" windowHeight="23000" windowWidth="44800" xWindow="0" xr2:uid="{00000000-000D-0000-FFFF-FFFF00000000}" yWindow="500"/>
  </bookViews>
  <sheets>
    <sheet name="Sampson Case, Chapter 1" sheetId="23" r:id="rId1"/>
    <sheet name="Sheet1" sheetId="64" r:id="rId2"/>
    <sheet name="Sampson Case, Chapter 2" sheetId="24" r:id="rId3"/>
    <sheet name="Sampson Case, Chapter 3" sheetId="25" r:id="rId4"/>
    <sheet name="Sampson Case, Chapter 4" sheetId="26" r:id="rId5"/>
    <sheet name="Sampson Case, Chapter 5" sheetId="27" r:id="rId6"/>
    <sheet name="Sampson Case, Chapter 6" sheetId="28" r:id="rId7"/>
    <sheet name="Sampson Case, Chapter 7" sheetId="29" r:id="rId8"/>
    <sheet name="Sampson Case, Chapter 8" sheetId="63" r:id="rId9"/>
    <sheet name="Sampson Case, Chapter 9" sheetId="30" r:id="rId10"/>
    <sheet name="Sampson Case, Chapter 10" sheetId="31" r:id="rId11"/>
    <sheet name="Sampson Case, Chapter 11" sheetId="38" r:id="rId12"/>
    <sheet name="Sampson Case, Chapter 12" sheetId="56" r:id="rId13"/>
    <sheet name="Sampson Case, Chapter 13" sheetId="39" r:id="rId14"/>
    <sheet name="Sampson Case, Chapter 14" sheetId="32" r:id="rId15"/>
    <sheet name="Sampson Case, Chapter 15" sheetId="34" r:id="rId16"/>
    <sheet name="Sampson Case, Chapter 16" sheetId="35" r:id="rId17"/>
    <sheet name="Sampson Case, Chapter 17" sheetId="36" r:id="rId18"/>
    <sheet name="Sampson Case, Chapter 18" sheetId="37" r:id="rId19"/>
    <sheet name="Sampson Case, Chapter 19" sheetId="40" r:id="rId20"/>
    <sheet name="Sampson Case, Chapter 20" sheetId="41" r:id="rId21"/>
    <sheet state="veryHidden" name="Variables" sheetId="48" r:id="rId22"/>
  </sheets>
  <externalReferences>
    <externalReference r:id="rId23"/>
  </externalReferences>
  <definedNames>
    <definedName name="_HideHeaders">Variables!$B$1</definedName>
    <definedName name="_Order1" hidden="1">0</definedName>
    <definedName name="_Series">Variables!$B$2</definedName>
    <definedName name="DATA_01" hidden="1">#REF!</definedName>
    <definedName name="DATA_02" hidden="1">#REF!</definedName>
    <definedName name="Example" hidden="1">#REF!</definedName>
    <definedName name="HelpFile" hidden="1">#REF!</definedName>
    <definedName name="KMTSeries" hidden="1">#REF!</definedName>
    <definedName name="Personal_Balance_Sheet_Chapter16" localSheetId="21">'[1]Chapter 16'!#REF!</definedName>
    <definedName name="_xlnm.Print_Area" localSheetId="0">'Sampson Case, Chapter 1'!$B$2:$F$15</definedName>
    <definedName name="_xlnm.Print_Area" localSheetId="10">'Sampson Case, Chapter 10'!$A$2:$G$41</definedName>
    <definedName name="_xlnm.Print_Area" localSheetId="11">'Sampson Case, Chapter 11'!$B$1:$E$23</definedName>
    <definedName name="_xlnm.Print_Area" localSheetId="12">'Sampson Case, Chapter 12'!$B$1:$E$29</definedName>
    <definedName name="_xlnm.Print_Area" localSheetId="13">'Sampson Case, Chapter 13'!$B$2:$H$34</definedName>
    <definedName name="_xlnm.Print_Area" localSheetId="14">'Sampson Case, Chapter 14'!$B$1:$G$35</definedName>
    <definedName name="_xlnm.Print_Area" localSheetId="15">'Sampson Case, Chapter 15'!$B$1:$I$22</definedName>
    <definedName name="_xlnm.Print_Area" localSheetId="16">'Sampson Case, Chapter 16'!$B$1:$I$40</definedName>
    <definedName name="_xlnm.Print_Area" localSheetId="17">'Sampson Case, Chapter 17'!$B$1:$I$29</definedName>
    <definedName name="_xlnm.Print_Area" localSheetId="18">'Sampson Case, Chapter 18'!$B$1:$H$37</definedName>
    <definedName name="_xlnm.Print_Area" localSheetId="19">'Sampson Case, Chapter 19'!$B$2:$H$28</definedName>
    <definedName name="_xlnm.Print_Area" localSheetId="2">'Sampson Case, Chapter 2'!$B$2:$F$112</definedName>
    <definedName name="_xlnm.Print_Area" localSheetId="20">'Sampson Case, Chapter 20'!$B$1:$I$29</definedName>
    <definedName name="_xlnm.Print_Area" localSheetId="3">'Sampson Case, Chapter 3'!$B$2:$F$48</definedName>
    <definedName name="_xlnm.Print_Area" localSheetId="4">'Sampson Case, Chapter 4'!$B$2:$H$36</definedName>
    <definedName name="_xlnm.Print_Area" localSheetId="5">'Sampson Case, Chapter 5'!$B$2:$F$27</definedName>
    <definedName name="_xlnm.Print_Area" localSheetId="6">'Sampson Case, Chapter 6'!$B$2:$F$23</definedName>
    <definedName name="_xlnm.Print_Area" localSheetId="7">'Sampson Case, Chapter 7'!$A$2:$H$21</definedName>
    <definedName name="_xlnm.Print_Area" localSheetId="8">'Sampson Case, Chapter 8'!$A$2:$G$24</definedName>
    <definedName name="_xlnm.Print_Area" localSheetId="9">'Sampson Case, Chapter 9'!$B$2:$H$33</definedName>
  </definedNames>
  <calcPr calcId="191029"/>
  <extLs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<sst xmlns="http://schemas.openxmlformats.org/spreadsheetml/2006/main" count="332" uniqueCount="255">
  <si>
    <t>Name:</t>
  </si>
  <si>
    <t>Date:</t>
  </si>
  <si>
    <t xml:space="preserve">Weak Stock </t>
  </si>
  <si>
    <t>FVIFA (n=12 years)</t>
  </si>
  <si>
    <t>Savings Accumulated Over the Next 12 Years</t>
  </si>
  <si>
    <t>Strong Stock</t>
  </si>
  <si>
    <t>Number of years</t>
  </si>
  <si>
    <t>3. Advise the Sampsons on whether they should invest their money each month</t>
  </si>
  <si>
    <t>education.</t>
  </si>
  <si>
    <t>1. Why might mutual funds be more appropriate investments for the Sampsons than</t>
  </si>
  <si>
    <t>individual stocks or bonds?</t>
  </si>
  <si>
    <t>3. What types of mutual funds should the Sampsons consider, given their investment</t>
  </si>
  <si>
    <t>objective?</t>
  </si>
  <si>
    <t xml:space="preserve">1. Advise the Sampsons regarding their car insurance. Do they have enough </t>
  </si>
  <si>
    <t>insurance? Do they have too much insurance? How might they be able to reduce</t>
  </si>
  <si>
    <t>their premium?</t>
  </si>
  <si>
    <t>Three-Year (36-month) Periods</t>
  </si>
  <si>
    <t>Four-Year (48-month) Periods</t>
  </si>
  <si>
    <t>Five-Year (60-month) Periods</t>
  </si>
  <si>
    <t>Monthly payment</t>
  </si>
  <si>
    <t>Total payments including the down payment and the trade-in</t>
  </si>
  <si>
    <t>2. Should the Sampsons invest their savings in mutual funds? Why or why not?</t>
  </si>
  <si>
    <t xml:space="preserve">1. If Dave and his employer contribute a total of $10,000 annually, how much </t>
  </si>
  <si>
    <t xml:space="preserve">will that amount accumulate to over the next 30 years, at which time Dave </t>
  </si>
  <si>
    <t>Mortgage loan</t>
  </si>
  <si>
    <t>Loan payment</t>
  </si>
  <si>
    <t>2. The Sampsons expect that they will not move for at least three years.</t>
  </si>
  <si>
    <t>by comparing the savings of refinancing with the costs.</t>
  </si>
  <si>
    <t>Current mortgage payment</t>
  </si>
  <si>
    <t>Monthly savings</t>
  </si>
  <si>
    <t>Annual savings</t>
  </si>
  <si>
    <t>Years in house after refinancing</t>
  </si>
  <si>
    <t xml:space="preserve">4. If the Sampsons set a goal to save $70,000 for their children's college education in 12 </t>
  </si>
  <si>
    <t xml:space="preserve">years, how would you determine the yearly savings necessary to achieve this goal? How </t>
  </si>
  <si>
    <t>much would they have to save by the end of each year to achieve this goal, assuming a</t>
  </si>
  <si>
    <t xml:space="preserve">1.Should the Sampsons accept the increase in the limit on their credit card even if they do not </t>
  </si>
  <si>
    <t>anticipate using it?</t>
  </si>
  <si>
    <t>on their credit card or use money from their savings to pay off the credit balance.</t>
  </si>
  <si>
    <t xml:space="preserve">3. Based on the information on finance payments that you retrieved from the loan payment Web site, advise </t>
  </si>
  <si>
    <t>the Sampsons on the best loan maturity for their needs.</t>
  </si>
  <si>
    <t>support their children's future college education.</t>
  </si>
  <si>
    <t>Sampsons buy these stocks? Explain.</t>
  </si>
  <si>
    <t xml:space="preserve">1. Should the Sampsons consider investing a portion of their savings in bonds to save for their </t>
  </si>
  <si>
    <t>children's education? Why or why not?</t>
  </si>
  <si>
    <t>and Sharon hope to retire?</t>
  </si>
  <si>
    <t>Future Value of Annuity</t>
  </si>
  <si>
    <t>Future value</t>
  </si>
  <si>
    <t/>
  </si>
  <si>
    <t>accumulated savings?</t>
  </si>
  <si>
    <t>savings?</t>
  </si>
  <si>
    <t>Savings Needed Each Year</t>
  </si>
  <si>
    <t xml:space="preserve">Calculator: Savings Needed Each Year </t>
  </si>
  <si>
    <t>Gross Income</t>
  </si>
  <si>
    <r>
      <t>The Sampsons</t>
    </r>
    <r>
      <rPr>
        <rFont val="Arial"/>
        <family val="2"/>
        <b/>
        <color rgb="FF000090"/>
        <sz val="20"/>
      </rPr>
      <t>—</t>
    </r>
    <r>
      <rPr>
        <rFont val="Arial"/>
        <family val="2"/>
        <b/>
        <color rgb="FF000090"/>
        <sz val="20"/>
      </rPr>
      <t>A Continuing Case</t>
    </r>
  </si>
  <si>
    <t>The Sampsons—A Continuing Case</t>
  </si>
  <si>
    <t>Liabilities and Net Worth</t>
  </si>
  <si>
    <t>Current Liabilities</t>
  </si>
  <si>
    <t>Credit card balance</t>
  </si>
  <si>
    <t>Total current liabilities</t>
  </si>
  <si>
    <t>Long-Term Liabilities</t>
  </si>
  <si>
    <t>Mortgage</t>
  </si>
  <si>
    <t>Car loan</t>
  </si>
  <si>
    <t>Total Liabilities</t>
  </si>
  <si>
    <t>Net Worth</t>
  </si>
  <si>
    <t>Total long-term liabilities</t>
  </si>
  <si>
    <t>Total Assets</t>
  </si>
  <si>
    <t>Years</t>
  </si>
  <si>
    <t>Personal Cash Flow Statement</t>
  </si>
  <si>
    <t>Cash Inflows</t>
  </si>
  <si>
    <t>Total Cash Inflows</t>
  </si>
  <si>
    <t>Cash Outflows</t>
  </si>
  <si>
    <t>Electricity and water</t>
  </si>
  <si>
    <t>Groceries</t>
  </si>
  <si>
    <t>Health care insurance and expenses</t>
  </si>
  <si>
    <t>Clothing</t>
  </si>
  <si>
    <t>Car expenses (insurance, maintenance, and gas)</t>
  </si>
  <si>
    <t>Recreation</t>
  </si>
  <si>
    <t>Total Cash Outflows</t>
  </si>
  <si>
    <t>Net Cash Flows</t>
  </si>
  <si>
    <t>This Month</t>
  </si>
  <si>
    <t>Other</t>
  </si>
  <si>
    <t>Personal Balance Sheet</t>
  </si>
  <si>
    <t>Assets</t>
  </si>
  <si>
    <t>Cash</t>
  </si>
  <si>
    <t>Checking account</t>
  </si>
  <si>
    <t>Savings account</t>
  </si>
  <si>
    <t>Total liquid assets</t>
  </si>
  <si>
    <t>Household Assets</t>
  </si>
  <si>
    <t xml:space="preserve">Home </t>
  </si>
  <si>
    <t>Car</t>
  </si>
  <si>
    <t>Furniture</t>
  </si>
  <si>
    <t>Total household assets</t>
  </si>
  <si>
    <t>Investment Assets</t>
  </si>
  <si>
    <t>Stocks</t>
  </si>
  <si>
    <t>Bonds</t>
  </si>
  <si>
    <t>Mutual Funds</t>
  </si>
  <si>
    <t>their investment goal?</t>
  </si>
  <si>
    <t xml:space="preserve">corporate bond they are considering is highly rated. Explain the possible impact of a downgrade of </t>
  </si>
  <si>
    <t>1. Advise the Sampsons on how they can plan their estate to achieve their financial goals.</t>
  </si>
  <si>
    <t xml:space="preserve">3. Dave recently met with an estate planner who offered to create an elaborate estate plan </t>
  </si>
  <si>
    <t xml:space="preserve">without asking Dave specific questions. What should Dave have done prior to meeting with the </t>
  </si>
  <si>
    <t>estate planner?</t>
  </si>
  <si>
    <t>Case Questions</t>
  </si>
  <si>
    <t>3. Prepare a personal balance sheet for the Sampsons.</t>
  </si>
  <si>
    <t>1. Help the Sampsons determine how much they will have for the children's education</t>
  </si>
  <si>
    <t>by calculating how much $3,600 in annual savings will accumulate to if they earn</t>
  </si>
  <si>
    <t>Amount Saved Per Year</t>
  </si>
  <si>
    <t>Interest Rate</t>
  </si>
  <si>
    <t>Future Value of Savings</t>
  </si>
  <si>
    <t>5 percent annual interest rate?</t>
  </si>
  <si>
    <t xml:space="preserve">4. The Sampsons learn that many corporate bonds have recently been downgraded due to </t>
  </si>
  <si>
    <t>Adjusted Gross Income</t>
  </si>
  <si>
    <t>Taxable Income</t>
  </si>
  <si>
    <t xml:space="preserve">over the next 15 years for the Sampson family. Assume that the insurance payment </t>
  </si>
  <si>
    <t>Annual amount</t>
  </si>
  <si>
    <t>Annual interest rate</t>
  </si>
  <si>
    <t>Present value</t>
  </si>
  <si>
    <t>insurance coverage is needed?</t>
  </si>
  <si>
    <t>Chapter 2: Planning with Personal Financial Statements</t>
  </si>
  <si>
    <t>Chapter 3: Applying Time Value Concepts</t>
  </si>
  <si>
    <t>Chapter 4: Using Tax Concepts for Planning</t>
  </si>
  <si>
    <t>Chapter 5: Banking and Interest Rates</t>
  </si>
  <si>
    <t>Chapter 6: Managing Your Money</t>
  </si>
  <si>
    <t>Chapter 8: Managing Your Credit</t>
  </si>
  <si>
    <t>Chapter 9: Personal Loans</t>
  </si>
  <si>
    <t>Chapter 10: Purchasing and Financing a Home</t>
  </si>
  <si>
    <t>Chapter 11: Auto and Homeowner's Insurance</t>
  </si>
  <si>
    <t>Chapter 12: Health and Disability Insurance</t>
  </si>
  <si>
    <t>Chapter 13: Life Insurance</t>
  </si>
  <si>
    <t>Chapter 14: Investing Fundamentals</t>
  </si>
  <si>
    <t>Total investment assets</t>
  </si>
  <si>
    <t>Liquid Assets</t>
  </si>
  <si>
    <t>Real Estate</t>
  </si>
  <si>
    <t>1. Using the information in the case, prepare a personal cash flow statement for the Sampsons.</t>
  </si>
  <si>
    <t xml:space="preserve">3. If you thought that interest rates were going to rise in the next few months, how might this affect the advice that you give the </t>
  </si>
  <si>
    <t>2. Advise the Sampsons on money market investments they should consider to provide them with adequate liquidity.</t>
  </si>
  <si>
    <t>2. Advise the Sampsons on steps that they can take to reduce their exposure to identity theft.</t>
  </si>
  <si>
    <t>Advise the Sampsons on whether they should refinance their mortgage</t>
  </si>
  <si>
    <t xml:space="preserve">2. Considering the insurance benefits needed to provide $40,000 over the next </t>
  </si>
  <si>
    <t>Credit card minimum payments</t>
  </si>
  <si>
    <t>3. Should the Sampsons purchase long-term care insurance? Why or why not?</t>
  </si>
  <si>
    <t xml:space="preserve">in bank CDs, in stocks, or in some combination of the two to save for their children's college </t>
  </si>
  <si>
    <t>the corporate bond to the Sampsons, given their financial goals.</t>
  </si>
  <si>
    <t>Interest rate</t>
  </si>
  <si>
    <t xml:space="preserve">1. Make suggestions to the Sampsons regarding their health insurance. Do you think </t>
  </si>
  <si>
    <t>they should switch from the HMO to a PPO? Why or why not?</t>
  </si>
  <si>
    <t xml:space="preserve">2. Do you think the Sampsons should purchase disability insurance? Why or why </t>
  </si>
  <si>
    <t>not?</t>
  </si>
  <si>
    <t>Total finance payments</t>
  </si>
  <si>
    <t>Market Conditions</t>
  </si>
  <si>
    <t>Chapter 15: Investing in Stocks</t>
  </si>
  <si>
    <t>Chapter 16: Investing in Bonds</t>
  </si>
  <si>
    <t>Chapter 17: Investing in Mutual Funds</t>
  </si>
  <si>
    <t>Chapter 18: Asset Allocation</t>
  </si>
  <si>
    <t>Chapter 19: Retirement Planning</t>
  </si>
  <si>
    <t>Chapter 20: Estate Planning</t>
  </si>
  <si>
    <t>Annual rate of return</t>
  </si>
  <si>
    <t>Contribution</t>
  </si>
  <si>
    <t>Chapter 7: Assessing and Securing Your Credit</t>
  </si>
  <si>
    <t>Chapter 1: Overview of a Financial Plan</t>
  </si>
  <si>
    <t>_HideHeaders</t>
  </si>
  <si>
    <t>_Series</t>
  </si>
  <si>
    <t>Personal Finance by Jeff Madura 1.0</t>
  </si>
  <si>
    <t xml:space="preserve">interest of (a) 2 percent and (b) 5 percent. Next, determine how much $4,800 in annual </t>
  </si>
  <si>
    <t>savings will accumulate to if they earn interest of (a) 2 percent and (b) 5 percent.</t>
  </si>
  <si>
    <t>Savings Accumulated Over the Next 12 Years (Based on Plan to Save $3,600 per Year at 2% or 5%)</t>
  </si>
  <si>
    <t>Savings Accumulated Over the Next 12 Years (Based on Plan to Save $4,800 per Year at 2% or 5%)</t>
  </si>
  <si>
    <t>3. What is the impact of the higher savings of $4,800 (instead of $3,600) on their accumulated</t>
  </si>
  <si>
    <t xml:space="preserve">1. Advise the Sampsons on whether they should continue making minimum payments </t>
  </si>
  <si>
    <t>insurance? Do they have too much insurance? Should they increase their deductible?</t>
  </si>
  <si>
    <t xml:space="preserve">2. Consider the Sampsons homeowner's insurance. Do they have enough </t>
  </si>
  <si>
    <t>1. Determine the present value of the insurance benefits that could provide $40,000 per year</t>
  </si>
  <si>
    <t>could be invested to earn 3 percent interest over time.</t>
  </si>
  <si>
    <t xml:space="preserve">Normal Stock  </t>
  </si>
  <si>
    <t>1. Compare the returns from investing in stock</t>
  </si>
  <si>
    <t xml:space="preserve">that are rated highly by analysts. </t>
  </si>
  <si>
    <t xml:space="preserve">2. Some web sites identify firms that were top performers the previous day. Should the </t>
  </si>
  <si>
    <t>2. What important considerations are the Sampsons overlooking in their estate planning goals?</t>
  </si>
  <si>
    <t>School expenses</t>
  </si>
  <si>
    <t>4. What is the Sampsons’ net worth? Based on the personal cash flow statement that you prepared in question 1, do you expect that their net worth will increase or decrease in the future? Why?</t>
  </si>
  <si>
    <t xml:space="preserve">2. What is the impact of the higher interest rate of 5% (instead of 2%) on the Sampsons' </t>
  </si>
  <si>
    <t>Standard Deduction</t>
  </si>
  <si>
    <t>information to determine the possible monthly car payments for a three-year (36-month) payment</t>
  </si>
  <si>
    <t>period, a four-year (48-month) paymend, and a five-year (60-month) period. Enter the results in</t>
  </si>
  <si>
    <t>the following table:</t>
  </si>
  <si>
    <t>1. Advise the Sampsons on possible loan maturities. Access an online loan payment calculator. Input</t>
  </si>
  <si>
    <t>Amount Invested per Year</t>
  </si>
  <si>
    <t>Annual Return</t>
  </si>
  <si>
    <t>Value of Investments in 12 Years</t>
  </si>
  <si>
    <t xml:space="preserve">1. Offer advice to the Sampsons about whether they should buy stocks </t>
  </si>
  <si>
    <t>questionable financial statements. However, the Sampsons are not concerned because the</t>
  </si>
  <si>
    <t>1. Advise the Sampsons regarding the soundness of their tentative decision to invest all their children’s college education money in a biotechnology mutual fund.</t>
  </si>
  <si>
    <t>2. The Sampsons are aware that diversification is important. Therefore, they have decided that they will initially invest in one biotechnology mutual fund and then invest in three other biotechnology mutual funds as they accumulate more money. In this way, even if one mutual fund performs poorly, they expect that the other biotechnology mutual funds will perform well. How can the Sampsons diversify their investments more effectively?</t>
  </si>
  <si>
    <t>3. A good friend of Dave’s informed him that the company he works for will announce a new product that will revolutionize the industry the friend works in. Dave is very excited about the prospective jump in the stock price. He is ready to buy some stock in the friend’s company. Advise Dave on this course of action.</t>
  </si>
  <si>
    <t>Cellular</t>
  </si>
  <si>
    <t xml:space="preserve"> </t>
  </si>
  <si>
    <t>CASE QUESTIONS</t>
  </si>
  <si>
    <t xml:space="preserve">1. Help the Sampsons prioritize their financial goals. Specifically, assess whether their primary goal at this point should be saving for their children's college education in the future, versus buying a new car for Sharon. </t>
  </si>
  <si>
    <r>
      <t>2.</t>
    </r>
    <r>
      <rPr>
        <rFont val="Arial"/>
        <family val="2"/>
        <color rgb="FF000000"/>
        <sz val="7"/>
      </rPr>
      <t> </t>
    </r>
    <r>
      <rPr>
        <rFont val="Arial"/>
        <family val="2"/>
        <color rgb="FF000000"/>
        <sz val="10"/>
      </rPr>
      <t xml:space="preserve">The Sampsons hope that $1,000 per month of Sharon’s salary can be used to boost their savings. How can they monitor this goal over time to ensure that the money is used in this manner? </t>
    </r>
  </si>
  <si>
    <t xml:space="preserve">2.	The Sampsons hope to have net cash flows of $1,000 per month so that they can add $1,000 per month to their savings.  Based on their personal cash flow statement for last month, were the Sampsons be able to meet their goal of saving $1,000? If not, how do you recommend that they revise their personal cash flow statement to achieve their savings goals?  Is there any particular cash outflow that seems unusually large that could possibly be reduced? </t>
  </si>
  <si>
    <t>than $128,400.</t>
  </si>
  <si>
    <t xml:space="preserve">Social Security and Medicare taxes. For 2018, the FICA tax rate is 7.65% for annual incomes less </t>
  </si>
  <si>
    <t>1. Help the Sampsons estimate their Federal Income Contributions Act (FICA) tax, which consists of</t>
  </si>
  <si>
    <t>%</t>
  </si>
  <si>
    <t>FICA Tax Rate x</t>
  </si>
  <si>
    <t xml:space="preserve">FICA Tax </t>
  </si>
  <si>
    <t>2. The Sampsons will use the standard deduction of $24,000 rather than itemize their deductions.</t>
  </si>
  <si>
    <t>Help the Sampsons estimate their taxable income by filling in the following worksheet.</t>
  </si>
  <si>
    <t>Individual Retirement Account (IRA) Contributions</t>
  </si>
  <si>
    <t>3. What is the Sampsons' marginal tax rate?</t>
  </si>
  <si>
    <t>4. Help the Sampsons determine their personal income tax by accounting for the child tax credits. The tax credit is $2,000 for each of their two children.</t>
  </si>
  <si>
    <t>Sampsons about investing in CDs with short-term versus long-term maturities?</t>
  </si>
  <si>
    <t xml:space="preserve">1. The Sampsons are starting to save money but still have not made any decision about investing their money in CDs. They are now concerned about potential repair expenses for Sharon’s car. They would like to have sufficient liquidity so that if they need to buy her a new car immediately, they could afford a down payment without being forced to cash in CDs early (because they would be charged a penalty). How might they revise their CD investing strategy to increase their liquidity? </t>
  </si>
  <si>
    <t>Name:                                                                 Date:</t>
  </si>
  <si>
    <t xml:space="preserve">2. The Sampsons are worried that by using savings to eliminate their credit card debt,  </t>
  </si>
  <si>
    <t>they will reduce their assets and their net worth. Explain to the Sampsons how using savings</t>
  </si>
  <si>
    <t>to eliminate credit card debt affects their total assets, total liabilities, and net worth, and how</t>
  </si>
  <si>
    <t>it will improve their net cash flows over time.</t>
  </si>
  <si>
    <t xml:space="preserve">4. The Sampsons hope to have net cash flows of about $1,000 before considering their payment on a new </t>
  </si>
  <si>
    <t xml:space="preserve">car loan, but the main reason the Sampsons do not want a car payment of more than $500 is that they also </t>
  </si>
  <si>
    <t xml:space="preserve">want to save for their children’s college education. Offer your opinion on whether they should use some of </t>
  </si>
  <si>
    <t xml:space="preserve">their savings for their children’s college education to increase the car loan payment and therefore </t>
  </si>
  <si>
    <t xml:space="preserve">pay off the car loan more quickly. </t>
  </si>
  <si>
    <t>1. Use a Web site or a financial calculator to determine the monthly mortgage payment (excluding property taxes and insurance) on a $130,000 mortgage if the Sampsons obtain a new 30-year mortgage at the 5% interest rate.</t>
  </si>
  <si>
    <t>mortgage influenced by the number of years that they remain in the home</t>
  </si>
  <si>
    <t>after the refinancing?</t>
  </si>
  <si>
    <t xml:space="preserve">15 years, plus the additional $300,000 of insurance coverage, what amount of </t>
  </si>
  <si>
    <t>3. Dave Sampson is a social smoker. Because he only smokes occasionally, he would</t>
  </si>
  <si>
    <t>like to omit this information from his life insurance application. Advise Dave on the course</t>
  </si>
  <si>
    <t>of this action.</t>
  </si>
  <si>
    <t xml:space="preserve">2. If the Sampsons decide to purchase bonds, what maturities should they consider, keeping in mind </t>
  </si>
  <si>
    <t xml:space="preserve">3. If the Sampsons decide to purchase bonds, should they invest in corporate bonds or municipal </t>
  </si>
  <si>
    <t>bonds? Factor into your analysis the return they would receive.</t>
  </si>
  <si>
    <t>2. If Dave contributes $7,000 per year to his retirement account, the Sampsons will have less</t>
  </si>
  <si>
    <t>disposable income, and will therefore have lower cash inflows as a result. Suggest some ways the</t>
  </si>
  <si>
    <t>Sampsons may be able to offset the reduction in cash inflows by reducing cash outflows (look back</t>
  </si>
  <si>
    <t>at their cash outflows in Chapter 2).</t>
  </si>
  <si>
    <t>Mortgage, home insurance and property taxes</t>
  </si>
  <si>
    <t>Internet</t>
  </si>
  <si>
    <t>1. Advise the Sampsons on the maturity to select when investing their savings in a CD for a down payment on a car. Discuss</t>
  </si>
  <si>
    <t xml:space="preserve"> the advantages and disadvantages of the maturity that you recommend the Sampsons use to save for the down payment on a car.</t>
  </si>
  <si>
    <t xml:space="preserve">2. Advise the Sampsons on the maturity to select if they decide to invest their savings in CDs for their children's education. Discuss the </t>
  </si>
  <si>
    <t>advantages or disadvantages of the maturity that you recommend the Sampsons use to save for their children's education needs.</t>
  </si>
  <si>
    <t>2. What are the trade-offs among the three alternative loan maturities?</t>
  </si>
  <si>
    <t>over the next 12 years by filling in the following worksheet:</t>
  </si>
  <si>
    <t xml:space="preserve">2. Explain to the Sampsons why there is a trade-off when investing in bank CDs versus stock to </t>
  </si>
  <si>
    <t>New mortgage payment at 5%</t>
  </si>
  <si>
    <t>Dave's Income</t>
  </si>
  <si>
    <t>Sharon's Income</t>
  </si>
  <si>
    <t>Short-term Loans</t>
  </si>
  <si>
    <t xml:space="preserve">   Vacation home</t>
  </si>
  <si>
    <t xml:space="preserve">   Other</t>
  </si>
  <si>
    <t xml:space="preserve">   Total real estate</t>
  </si>
  <si>
    <t>Future Savings Goal</t>
  </si>
  <si>
    <t xml:space="preserve">3. Why is the Sampson's potential benefit from refinancing their </t>
  </si>
  <si>
    <t xml:space="preserve"> </t>
  </si>
</sst>
</file>

<file path=xl/styles.xml><?xml version="1.0" encoding="utf-8"?>
<styleSheet xmlns="http://schemas.openxmlformats.org/spreadsheetml/2006/main" xmlns:a="http://schemas.openxmlformats.org/drawingml/2006/main" xmlns:mc="http://schemas.openxmlformats.org/markup-compatibility/2006" xmlns:x14ac="http://schemas.microsoft.com/office/spreadsheetml/2009/9/ac" xmlns:x16r2="http://schemas.microsoft.com/office/spreadsheetml/2015/02/main" xmlns:xdr="http://schemas.openxmlformats.org/drawingml/2006/spreadsheetDrawing" xmlns:xr="http://schemas.microsoft.com/office/spreadsheetml/2014/revision" count="6" mc:Ignorable="x14ac x16r2 xr">
  <numFmts count="11">
    <numFmt numFmtId="5" formatCode="&quot;$&quot;#,##0_);(&quot;$&quot;#,##0)"/>
    <numFmt numFmtId="6" formatCode="&quot;$&quot;#,##0_);[Red]\(&quot;$&quot;#,##0\)"/>
    <numFmt numFmtId="7" formatCode="&quot;$&quot;#,##0.00_);(&quot;$&quot;#,##0.00)"/>
    <numFmt numFmtId="8" formatCode="&quot;$&quot;#,##0.00_);[Red]\(&quot;$&quot;#,##0.00\)"/>
    <numFmt numFmtId="41" formatCode="_(* #,##0_);_(* (#,##0);_(* &quot;-&quot;_);_(@_)"/>
    <numFmt numFmtId="42" formatCode="_(&quot;$&quot;* #,##0_);_(&quot;$&quot;* (#,##0);_(&quot;$&quot;* &quot;-&quot;_);_(@_)"/>
    <numFmt numFmtId="43" formatCode="_(* #,##0.00_);_(* \(#,##0.00\);_(* &quot;-&quot;??_);_(@_)"/>
    <numFmt numFmtId="44" formatCode="_(&quot;$&quot;* #,##0.00_);_(&quot;$&quot;* (#,##0.00);_(&quot;$&quot;* &quot;-&quot;??_);_(@_)"/>
    <numFmt numFmtId="164" formatCode="&quot;$&quot;#,##0.00"/>
    <numFmt numFmtId="165" formatCode="#,##0.0000_);[Red]\(#,##0.0000\)"/>
    <numFmt numFmtId="166" formatCode="&quot;$&quot;#,##0.00;[Red]&quot;$&quot;#,##0.00"/>
  </numFmts>
  <fonts count="19">
    <font>
      <name val="Arial"/>
      <color rgb="FF000000"/>
      <sz val="10"/>
    </font>
    <font>
      <name val="Arial"/>
      <family val="2"/>
      <color rgb="FF000000"/>
      <sz val="10"/>
    </font>
    <font>
      <name val="Arial"/>
      <family val="2"/>
      <b/>
      <color rgb="FF4600A5"/>
      <sz val="20"/>
    </font>
    <font>
      <name val="Arial"/>
      <family val="2"/>
      <b/>
      <color rgb="FF000090"/>
      <sz val="10"/>
    </font>
    <font>
      <name val="Arial"/>
      <family val="2"/>
      <b/>
      <color rgb="FF000000"/>
      <sz val="10"/>
    </font>
    <font>
      <name val="Arial"/>
      <family val="2"/>
      <color rgb="FF000000"/>
      <sz val="10"/>
    </font>
    <font>
      <name val="Arial"/>
      <family val="2"/>
      <b/>
      <color rgb="FF000090"/>
      <sz val="16"/>
    </font>
    <font>
      <name val="Arial"/>
      <family val="2"/>
      <i/>
      <color rgb="FF000000"/>
      <sz val="10"/>
    </font>
    <font>
      <name val="Arial"/>
      <family val="2"/>
      <b/>
      <color rgb="FF000000"/>
      <sz val="14"/>
    </font>
    <font>
      <name val="Arial"/>
      <family val="2"/>
      <color rgb="FF000000"/>
      <sz val="8"/>
    </font>
    <font>
      <name val="Arial"/>
      <family val="2"/>
      <b/>
      <color rgb="FF000000"/>
      <sz val="8"/>
    </font>
    <font>
      <name val="Arial"/>
      <family val="2"/>
      <b/>
      <color rgb="FF000000"/>
      <sz val="12"/>
    </font>
    <font>
      <name val="Arial"/>
      <family val="2"/>
      <color rgb="FF000000"/>
      <sz val="12"/>
    </font>
    <font>
      <name val="Arial"/>
      <family val="2"/>
      <b/>
      <color rgb="FF000090"/>
      <sz val="20"/>
    </font>
    <font>
      <name val="Arial"/>
      <family val="2"/>
      <color rgb="FF000000"/>
      <sz val="12"/>
    </font>
    <font>
      <name val="Arial"/>
      <family val="2"/>
      <b/>
      <color rgb="FF4600A5"/>
      <sz val="16"/>
    </font>
    <font>
      <name val="Arial"/>
      <family val="2"/>
      <color rgb="FF000000"/>
      <sz val="10"/>
    </font>
    <font>
      <name val="Arial"/>
      <family val="2"/>
      <color rgb="FF000000"/>
      <sz val="10"/>
    </font>
    <font>
      <name val="Arial"/>
      <family val="2"/>
      <color rgb="FF000000"/>
      <sz val="7"/>
    </font>
  </fonts>
  <fills count="4">
    <fill>
      <patternFill patternType="none"/>
    </fill>
    <fill>
      <patternFill patternType="gray125"/>
    </fill>
    <fill>
      <patternFill patternType="solid">
        <fgColor rgb="FFFFFFCC"/>
        <bgColor indexed="64"/>
      </patternFill>
    </fill>
    <fill>
      <patternFill patternType="solid">
        <fgColor rgb="FFFFFFFF"/>
        <bgColor indexed="64"/>
      </patternFill>
    </fill>
  </fills>
  <borders count="16">
    <border>
      <top style="none">
        <color rgb="FF000000"/>
      </top>
      <bottom style="none">
        <color rgb="FF000000"/>
      </bottom>
      <diagonal style="none">
        <color rgb="FF000000"/>
      </diagonal>
      <start/>
      <end/>
    </border>
    <border>
      <top style="none">
        <color rgb="FF000000"/>
      </top>
      <bottom style="thin"/>
      <diagonal style="none">
        <color rgb="FF000000"/>
      </diagonal>
      <start/>
      <end/>
    </border>
    <border>
      <top style="none">
        <color rgb="FF000000"/>
      </top>
      <bottom style="medium"/>
      <diagonal style="none">
        <color rgb="FF000000"/>
      </diagonal>
      <start/>
      <end/>
    </border>
    <border>
      <top style="thin"/>
      <bottom style="none">
        <color rgb="FF000000"/>
      </bottom>
      <diagonal style="none">
        <color rgb="FF000000"/>
      </diagonal>
      <start/>
      <end/>
    </border>
    <border>
      <top style="thin"/>
      <bottom style="double"/>
      <diagonal style="none">
        <color rgb="FF000000"/>
      </diagonal>
      <start/>
      <end/>
    </border>
    <border>
      <top style="none">
        <color rgb="FF000000"/>
      </top>
      <bottom style="double"/>
      <diagonal style="none">
        <color rgb="FF000000"/>
      </diagonal>
      <start/>
      <end/>
    </border>
    <border>
      <top style="thin"/>
      <bottom style="none">
        <color rgb="FF000000"/>
      </bottom>
      <diagonal style="none">
        <color rgb="FF000000"/>
      </diagonal>
      <start/>
      <end style="thin">
        <color indexed="64"/>
      </end>
    </border>
    <border>
      <top style="thin"/>
      <bottom style="none">
        <color rgb="FF000000"/>
      </bottom>
      <diagonal style="none">
        <color rgb="FF000000"/>
      </diagonal>
      <start style="thin">
        <color indexed="64"/>
      </start>
      <end style="thin">
        <color indexed="64"/>
      </end>
    </border>
    <border>
      <top style="thin"/>
      <bottom style="thin"/>
      <diagonal style="none">
        <color rgb="FF000000"/>
      </diagonal>
      <start style="thin">
        <color indexed="64"/>
      </start>
      <end style="thin">
        <color indexed="64"/>
      </end>
    </border>
    <border>
      <top style="thin"/>
      <bottom style="thin"/>
      <diagonal style="none">
        <color rgb="FF000000"/>
      </diagonal>
      <start/>
      <end style="thin">
        <color indexed="64"/>
      </end>
    </border>
    <border>
      <top style="none">
        <color rgb="FF000000"/>
      </top>
      <bottom style="thin"/>
      <diagonal style="none">
        <color rgb="FF000000"/>
      </diagonal>
      <start style="thin">
        <color indexed="64"/>
      </start>
      <end style="thin">
        <color indexed="64"/>
      </end>
    </border>
    <border>
      <top style="none">
        <color rgb="FF000000"/>
      </top>
      <bottom style="thin"/>
      <diagonal style="none">
        <color rgb="FF000000"/>
      </diagonal>
      <start/>
      <end style="thin">
        <color indexed="64"/>
      </end>
    </border>
    <border>
      <top style="none">
        <color rgb="FF000000"/>
      </top>
      <bottom style="thin"/>
      <diagonal style="none">
        <color rgb="FF000000"/>
      </diagonal>
      <start style="thin">
        <color indexed="64"/>
      </start>
      <end/>
    </border>
    <border>
      <top style="thin"/>
      <bottom style="thin"/>
      <diagonal style="none">
        <color rgb="FF000000"/>
      </diagonal>
      <start/>
      <end/>
    </border>
    <border>
      <top style="thin"/>
      <bottom style="thin"/>
      <diagonal style="none">
        <color rgb="FF000000"/>
      </diagonal>
      <start style="thin">
        <color indexed="64"/>
      </start>
      <end/>
    </border>
    <border>
      <top style="thin"/>
      <bottom style="none">
        <color rgb="FF000000"/>
      </bottom>
      <diagonal style="none">
        <color rgb="FF000000"/>
      </diagonal>
      <start style="thin">
        <color indexed="64"/>
      </start>
      <end/>
    </border>
  </borders>
  <cellStyleXfs count="4">
    <xf numFmtId="0" fontId="0" fillId="0" borderId="0" xfId="0"/>
    <xf numFmtId="43" fontId="1" fillId="0" borderId="0" xfId="0" applyNumberFormat="1" applyFont="1"/>
    <xf numFmtId="9" fontId="1" fillId="0" borderId="0" xfId="0" applyNumberFormat="1" applyFont="1"/>
    <xf numFmtId="0" fontId="1" fillId="0" borderId="0" xfId="0" applyFont="1"/>
  </cellStyleXfs>
  <cellXfs count="121">
    <xf numFmtId="0" fontId="0" fillId="0" borderId="0" xfId="0"/>
    <xf numFmtId="0" fontId="3" fillId="0" borderId="0" xfId="0" applyFont="1"/>
    <xf numFmtId="0" fontId="4" fillId="0" borderId="0" xfId="0" applyFont="1"/>
    <xf numFmtId="6" fontId="0" fillId="2" borderId="0" xfId="0" applyNumberFormat="1" applyFill="1" applyProtection="1">
      <protection locked="0"/>
    </xf>
    <xf numFmtId="0" fontId="2" fillId="0" borderId="0" xfId="0" applyFont="1" applyAlignment="1">
      <alignment horizontal="centerContinuous"/>
    </xf>
    <xf numFmtId="0" fontId="6" fillId="0" borderId="0" xfId="0" applyFont="1" applyAlignment="1">
      <alignment horizontal="centerContinuous"/>
    </xf>
    <xf numFmtId="0" fontId="0" fillId="0" borderId="0" xfId="0"/>
    <xf numFmtId="0" fontId="0" fillId="0" borderId="0" xfId="0" applyAlignment="1">
      <alignment horizontal="centerContinuous"/>
    </xf>
    <xf numFmtId="6" fontId="0" fillId="0" borderId="0" xfId="0" applyNumberFormat="1"/>
    <xf numFmtId="0" fontId="8" fillId="0" borderId="0" xfId="0" applyFont="1"/>
    <xf numFmtId="0" fontId="4" fillId="0" borderId="2" xfId="0" applyFont="1" applyBorder="1" applyAlignment="1">
      <alignment horizontal="center"/>
    </xf>
    <xf numFmtId="0" fontId="0" fillId="0" borderId="6" xfId="0" applyBorder="1"/>
    <xf numFmtId="0" fontId="0" fillId="0" borderId="8" xfId="0" applyBorder="1"/>
    <xf numFmtId="0" fontId="0" fillId="2" borderId="8" xfId="0" applyFill="1" applyBorder="1" applyProtection="1">
      <protection locked="0"/>
    </xf>
    <xf numFmtId="0" fontId="0" fillId="0" borderId="0" xfId="0" applyAlignment="1">
      <alignment horizontal="left"/>
    </xf>
    <xf numFmtId="0" fontId="0" fillId="0" borderId="11" xfId="0" applyBorder="1"/>
    <xf numFmtId="8" fontId="0" fillId="0" borderId="0" xfId="0" applyNumberFormat="1"/>
    <xf numFmtId="0" fontId="10" fillId="0" borderId="0" xfId="0" applyFont="1"/>
    <xf numFmtId="0" fontId="0" fillId="0" borderId="9" xfId="0" applyBorder="1"/>
    <xf numFmtId="0" fontId="5" fillId="0" borderId="0" xfId="0" applyFont="1"/>
    <xf numFmtId="0" fontId="4" fillId="0" borderId="8" xfId="0" applyFont="1" applyBorder="1"/>
    <xf numFmtId="0" fontId="0" fillId="0" borderId="14" xfId="0" applyBorder="1"/>
    <xf numFmtId="6" fontId="0" fillId="2" borderId="8" xfId="0" applyNumberFormat="1" applyFill="1" applyBorder="1" applyProtection="1">
      <protection locked="0"/>
    </xf>
    <xf numFmtId="0" fontId="2" fillId="0" borderId="0" xfId="0" applyFont="1" applyAlignment="1">
      <alignment horizontal="left"/>
    </xf>
    <xf numFmtId="9" fontId="0" fillId="2" borderId="8" xfId="0" applyNumberFormat="1" applyFill="1" applyBorder="1" applyProtection="1">
      <protection locked="0"/>
    </xf>
    <xf numFmtId="43" fontId="0" fillId="2" borderId="8" xfId="0" applyNumberFormat="1" applyFill="1" applyBorder="1" applyProtection="1">
      <protection locked="0"/>
    </xf>
    <xf numFmtId="0" fontId="0" fillId="0" borderId="8" xfId="0" applyBorder="1" applyAlignment="1">
      <alignment horizontal="left"/>
    </xf>
    <xf numFmtId="0" fontId="13" fillId="0" borderId="0" xfId="0" applyFont="1" applyAlignment="1">
      <alignment horizontal="centerContinuous"/>
    </xf>
    <xf numFmtId="0" fontId="0" fillId="0" borderId="15" xfId="0" applyBorder="1"/>
    <xf numFmtId="0" fontId="0" fillId="0" borderId="12" xfId="0" applyBorder="1"/>
    <xf numFmtId="0" fontId="11" fillId="0" borderId="0" xfId="0" applyFont="1"/>
    <xf numFmtId="0" fontId="1" fillId="0" borderId="0" xfId="0" applyFont="1"/>
    <xf numFmtId="0" fontId="0" fillId="0" borderId="0" xfId="0" applyAlignment="1">
      <alignment horizontal="centerContinuous" wrapText="1"/>
    </xf>
    <xf numFmtId="0" fontId="2" fillId="0" borderId="0" xfId="0" applyFont="1" applyAlignment="1">
      <alignment horizontal="centerContinuous" wrapText="1"/>
    </xf>
    <xf numFmtId="0" fontId="0" fillId="0" borderId="0" xfId="0" applyAlignment="1">
      <alignment horizontal="left" wrapText="1"/>
    </xf>
    <xf numFmtId="10" fontId="0" fillId="2" borderId="8" xfId="0" applyNumberFormat="1" applyFill="1" applyBorder="1" applyProtection="1">
      <protection locked="0"/>
    </xf>
    <xf numFmtId="0" fontId="10" fillId="0" borderId="10" xfId="0" applyFont="1" applyBorder="1" applyAlignment="1">
      <alignment horizontal="center"/>
    </xf>
    <xf numFmtId="0" fontId="11" fillId="0" borderId="0" xfId="0" applyFont="1" applyAlignment="1">
      <alignment horizontal="right"/>
    </xf>
    <xf numFmtId="0" fontId="14" fillId="2" borderId="0" xfId="0" applyFont="1" applyFill="1" applyProtection="1">
      <protection locked="0"/>
    </xf>
    <xf numFmtId="14" fontId="14" fillId="2" borderId="0" xfId="0" applyNumberFormat="1" applyFont="1" applyFill="1" applyProtection="1">
      <protection locked="0"/>
    </xf>
    <xf numFmtId="6" fontId="0" fillId="2" borderId="9" xfId="0" applyNumberFormat="1" applyFill="1" applyBorder="1" applyProtection="1">
      <protection locked="0"/>
    </xf>
    <xf numFmtId="9" fontId="0" fillId="2" borderId="9" xfId="0" applyNumberFormat="1" applyFill="1" applyBorder="1" applyProtection="1">
      <protection locked="0"/>
    </xf>
    <xf numFmtId="0" fontId="15" fillId="0" borderId="0" xfId="0" applyFont="1" applyAlignment="1">
      <alignment horizontal="centerContinuous"/>
    </xf>
    <xf numFmtId="0" fontId="15" fillId="0" borderId="0" xfId="0" applyFont="1" applyAlignment="1">
      <alignment horizontal="centerContinuous" wrapText="1"/>
    </xf>
    <xf numFmtId="9" fontId="0" fillId="0" borderId="0" xfId="0" applyNumberFormat="1"/>
    <xf numFmtId="8" fontId="1" fillId="3" borderId="0" xfId="0" applyNumberFormat="1" applyFont="1" applyFill="1"/>
    <xf numFmtId="14" fontId="14" fillId="2" borderId="0" xfId="0" applyNumberFormat="1" applyFont="1" applyFill="1" applyAlignment="1" applyProtection="1">
      <alignment horizontal="left"/>
      <protection locked="0"/>
    </xf>
    <xf numFmtId="0" fontId="14" fillId="2" borderId="0" xfId="0" applyFont="1" applyFill="1" applyAlignment="1" applyProtection="1">
      <alignment horizontal="left"/>
      <protection locked="0"/>
    </xf>
    <xf numFmtId="0" fontId="10" fillId="0" borderId="7" xfId="0" applyFont="1" applyBorder="1" applyAlignment="1">
      <alignment horizontal="center"/>
    </xf>
    <xf numFmtId="0" fontId="10" fillId="0" borderId="10" xfId="0" applyFont="1" applyBorder="1" applyAlignment="1">
      <alignment horizontal="center"/>
    </xf>
    <xf numFmtId="0" fontId="0" fillId="0" borderId="0" xfId="0" applyAlignment="1">
      <alignment horizontal="left" indent="1"/>
    </xf>
    <xf numFmtId="0" fontId="0" fillId="0" borderId="0" xfId="0" applyAlignment="1" applyProtection="1">
      <alignment vertical="top" wrapText="1"/>
      <protection locked="0"/>
    </xf>
    <xf numFmtId="0" fontId="7" fillId="0" borderId="0" xfId="0" applyFont="1" applyAlignment="1">
      <alignment horizontal="left" indent="1"/>
    </xf>
    <xf numFmtId="164" fontId="0" fillId="0" borderId="3" xfId="0" applyNumberFormat="1" applyBorder="1" applyProtection="1">
      <protection locked="0"/>
    </xf>
    <xf numFmtId="0" fontId="16" fillId="0" borderId="0" xfId="0" applyFont="1"/>
    <xf numFmtId="164" fontId="0" fillId="0" borderId="0" xfId="0" applyNumberFormat="1" applyProtection="1">
      <protection locked="0"/>
    </xf>
    <xf numFmtId="40" fontId="0" fillId="2" borderId="0" xfId="0" applyNumberFormat="1" applyFill="1" applyProtection="1">
      <protection locked="0"/>
    </xf>
    <xf numFmtId="0" fontId="13" fillId="0" borderId="0" xfId="0" applyFont="1" applyAlignment="1">
      <alignment horizontal="left"/>
    </xf>
    <xf numFmtId="0" fontId="15" fillId="0" borderId="0" xfId="0" applyFont="1"/>
    <xf numFmtId="0" fontId="1" fillId="0" borderId="0" xfId="0" applyFont="1" applyAlignment="1">
      <alignment horizontal="left"/>
    </xf>
    <xf numFmtId="6" fontId="1" fillId="2" borderId="8" xfId="0" applyNumberFormat="1" applyFont="1" applyFill="1" applyBorder="1" applyProtection="1">
      <protection locked="0"/>
    </xf>
    <xf numFmtId="0" fontId="1" fillId="2" borderId="8" xfId="0" applyFont="1" applyFill="1" applyBorder="1" applyProtection="1">
      <protection locked="0"/>
    </xf>
    <xf numFmtId="9" fontId="1" fillId="2" borderId="8" xfId="0" applyNumberFormat="1" applyFont="1" applyFill="1" applyBorder="1" applyProtection="1">
      <protection locked="0"/>
    </xf>
    <xf numFmtId="164" fontId="0" fillId="0" borderId="0" xfId="0" applyNumberFormat="1"/>
    <xf numFmtId="8" fontId="0" fillId="2" borderId="8" xfId="0" applyNumberFormat="1" applyFill="1" applyBorder="1" applyProtection="1">
      <protection locked="0"/>
    </xf>
    <xf numFmtId="6" fontId="0" fillId="2" borderId="0" xfId="0" applyNumberFormat="1" applyFill="1" applyAlignment="1" applyProtection="1">
      <alignment horizontal="left"/>
      <protection locked="0"/>
    </xf>
    <xf numFmtId="38" fontId="0" fillId="2" borderId="0" xfId="0" applyNumberFormat="1" applyFill="1" applyAlignment="1" applyProtection="1">
      <alignment horizontal="left"/>
      <protection locked="0"/>
    </xf>
    <xf numFmtId="0" fontId="12" fillId="0" borderId="0" xfId="0" applyFont="1" applyAlignment="1" applyProtection="1">
      <alignment horizontal="left" vertical="top"/>
      <protection locked="0"/>
    </xf>
    <xf numFmtId="0" fontId="9" fillId="0" borderId="0" xfId="0" applyFont="1"/>
    <xf numFmtId="0" fontId="1" fillId="0" borderId="8" xfId="0" applyFont="1" applyBorder="1"/>
    <xf numFmtId="38" fontId="0" fillId="2" borderId="1" xfId="0" applyNumberFormat="1" applyFill="1" applyBorder="1" applyAlignment="1" applyProtection="1">
      <alignment horizontal="left"/>
      <protection locked="0"/>
    </xf>
    <xf numFmtId="6" fontId="1" fillId="2" borderId="0" xfId="0" applyNumberFormat="1" applyFont="1" applyFill="1" applyAlignment="1" applyProtection="1">
      <alignment horizontal="left"/>
      <protection locked="0"/>
    </xf>
    <xf numFmtId="38" fontId="1" fillId="2" borderId="0" xfId="0" applyNumberFormat="1" applyFont="1" applyFill="1" applyAlignment="1" applyProtection="1">
      <alignment horizontal="left"/>
      <protection locked="0"/>
    </xf>
    <xf numFmtId="0" fontId="1" fillId="0" borderId="8" xfId="0" applyFont="1" applyBorder="1" applyAlignment="1">
      <alignment horizontal="left"/>
    </xf>
    <xf numFmtId="0" fontId="1" fillId="0" borderId="0" xfId="0" applyFont="1" applyAlignment="1">
      <alignment wrapText="1"/>
    </xf>
    <xf numFmtId="0" fontId="10" fillId="0" borderId="8" xfId="0" applyFont="1" applyBorder="1" applyAlignment="1">
      <alignment horizontal="center" wrapText="1"/>
    </xf>
    <xf numFmtId="0" fontId="2" fillId="0" borderId="0" xfId="0" applyFont="1" applyAlignment="1">
      <alignment horizontal="left" wrapText="1"/>
    </xf>
    <xf numFmtId="0" fontId="1" fillId="2" borderId="0" xfId="0" applyFont="1" applyFill="1"/>
    <xf numFmtId="0" fontId="0" fillId="2" borderId="0" xfId="0" applyFill="1"/>
    <xf numFmtId="0" fontId="7" fillId="0" borderId="0" xfId="0" applyFont="1" applyAlignment="1">
      <alignment horizontal="left" indent="2"/>
    </xf>
    <xf numFmtId="49" fontId="1" fillId="0" borderId="0" xfId="0" applyNumberFormat="1" applyFont="1"/>
    <xf numFmtId="0" fontId="10" fillId="0" borderId="9" xfId="0" applyFont="1" applyBorder="1" applyAlignment="1">
      <alignment horizontal="center" wrapText="1"/>
    </xf>
    <xf numFmtId="8" fontId="0" fillId="0" borderId="8" xfId="0" applyNumberFormat="1" applyBorder="1" applyProtection="1">
      <protection locked="0"/>
    </xf>
    <xf numFmtId="0" fontId="0" fillId="0" borderId="0" xfId="0" applyProtection="1">
      <protection locked="0"/>
    </xf>
    <xf numFmtId="0" fontId="0" fillId="0" borderId="0" xfId="0" applyAlignment="1" applyProtection="1">
      <alignment horizontal="left"/>
      <protection locked="0"/>
    </xf>
    <xf numFmtId="6" fontId="0" fillId="0" borderId="3" xfId="0" applyNumberFormat="1" applyBorder="1" applyAlignment="1" applyProtection="1">
      <alignment horizontal="left"/>
      <protection locked="0"/>
    </xf>
    <xf numFmtId="6" fontId="0" fillId="0" borderId="0" xfId="0" applyNumberFormat="1" applyAlignment="1" applyProtection="1">
      <alignment horizontal="left"/>
      <protection locked="0"/>
    </xf>
    <xf numFmtId="6" fontId="0" fillId="0" borderId="4" xfId="0" applyNumberFormat="1" applyBorder="1" applyAlignment="1" applyProtection="1">
      <alignment horizontal="left"/>
      <protection locked="0"/>
    </xf>
    <xf numFmtId="6" fontId="0" fillId="0" borderId="5" xfId="0" applyNumberFormat="1" applyBorder="1" applyAlignment="1" applyProtection="1">
      <alignment horizontal="left"/>
      <protection locked="0"/>
    </xf>
    <xf numFmtId="6" fontId="0" fillId="0" borderId="3" xfId="0" applyNumberFormat="1" applyBorder="1" applyProtection="1">
      <protection locked="0"/>
    </xf>
    <xf numFmtId="6" fontId="0" fillId="0" borderId="0" xfId="0" applyNumberFormat="1" applyProtection="1">
      <protection locked="0"/>
    </xf>
    <xf numFmtId="38" fontId="0" fillId="0" borderId="13" xfId="0" applyNumberFormat="1" applyBorder="1" applyAlignment="1" applyProtection="1">
      <alignment horizontal="left"/>
      <protection locked="0"/>
    </xf>
    <xf numFmtId="0" fontId="0" fillId="0" borderId="1" xfId="0" applyBorder="1" applyProtection="1">
      <protection locked="0"/>
    </xf>
    <xf numFmtId="0" fontId="11" fillId="0" borderId="0" xfId="0" applyFont="1" applyAlignment="1" applyProtection="1">
      <alignment horizontal="left"/>
      <protection locked="0"/>
    </xf>
    <xf numFmtId="166" fontId="0" fillId="0" borderId="8" xfId="0" applyNumberFormat="1" applyBorder="1" applyProtection="1">
      <protection locked="0"/>
    </xf>
    <xf numFmtId="165" fontId="0" fillId="0" borderId="8" xfId="0" applyNumberFormat="1" applyBorder="1" applyProtection="1">
      <protection locked="0"/>
    </xf>
    <xf numFmtId="0" fontId="11" fillId="0" borderId="0" xfId="0" applyFont="1" applyAlignment="1" applyProtection="1">
      <alignment horizontal="right"/>
      <protection locked="0"/>
    </xf>
    <xf numFmtId="0" fontId="1" fillId="2" borderId="0" xfId="0" applyFont="1" applyFill="1" applyAlignment="1" applyProtection="1">
      <alignment horizontal="left" vertical="top"/>
      <protection locked="0"/>
    </xf>
    <xf numFmtId="0" fontId="17" fillId="0" borderId="0" xfId="0" applyFont="1" applyAlignment="1">
      <alignment horizontal="justify" vertical="center"/>
    </xf>
    <xf numFmtId="0" fontId="1" fillId="0" borderId="0" xfId="0" applyFont="1" applyAlignment="1">
      <alignment wrapText="1"/>
    </xf>
    <xf numFmtId="0" fontId="0" fillId="0" borderId="0" xfId="0" applyAlignment="1">
      <alignment horizontal="left" wrapText="1"/>
    </xf>
    <xf numFmtId="0" fontId="1" fillId="0" borderId="0" xfId="0" applyFont="1" applyAlignment="1">
      <alignment horizontal="left" wrapText="1"/>
    </xf>
    <xf numFmtId="0" fontId="0" fillId="2" borderId="0" xfId="0" applyFill="1" applyAlignment="1" applyProtection="1">
      <alignment horizontal="left" vertical="top" wrapText="1"/>
      <protection locked="0"/>
    </xf>
    <xf numFmtId="0" fontId="1" fillId="2" borderId="8" xfId="0" applyFont="1" applyFill="1" applyBorder="1" applyAlignment="1" applyProtection="1">
      <alignment horizontal="left" vertical="top"/>
      <protection locked="0"/>
    </xf>
    <xf numFmtId="0" fontId="0" fillId="2" borderId="8" xfId="0" applyFill="1" applyBorder="1" applyAlignment="1" applyProtection="1">
      <alignment horizontal="left" vertical="top"/>
      <protection locked="0"/>
    </xf>
    <xf numFmtId="8" fontId="0" fillId="0" borderId="8" xfId="0" applyNumberFormat="1" applyBorder="1" applyAlignment="1" applyProtection="1">
      <alignment horizontal="left" vertical="top"/>
      <protection locked="0"/>
    </xf>
    <xf numFmtId="0" fontId="0" fillId="2" borderId="0" xfId="0" applyFill="1" applyAlignment="1" applyProtection="1">
      <alignment vertical="top" wrapText="1"/>
      <protection locked="0"/>
    </xf>
    <xf numFmtId="6" fontId="1" fillId="2" borderId="8" xfId="0" applyNumberFormat="1" applyFont="1" applyFill="1" applyBorder="1" applyAlignment="1" applyProtection="1">
      <alignment horizontal="left" vertical="top"/>
      <protection locked="0"/>
    </xf>
    <xf numFmtId="6" fontId="0" fillId="2" borderId="8" xfId="0" applyNumberFormat="1" applyFill="1" applyBorder="1" applyAlignment="1" applyProtection="1">
      <alignment horizontal="left" vertical="top"/>
      <protection locked="0"/>
    </xf>
    <xf numFmtId="9" fontId="1" fillId="2" borderId="8" xfId="0" applyNumberFormat="1" applyFont="1" applyFill="1" applyBorder="1" applyAlignment="1" applyProtection="1">
      <alignment horizontal="left" vertical="top"/>
      <protection locked="0"/>
    </xf>
    <xf numFmtId="9" fontId="0" fillId="2" borderId="8" xfId="0" applyNumberFormat="1" applyFill="1" applyBorder="1" applyAlignment="1" applyProtection="1">
      <alignment horizontal="left" vertical="top"/>
      <protection locked="0"/>
    </xf>
    <xf numFmtId="6" fontId="0" fillId="2" borderId="0" xfId="0" applyNumberFormat="1" applyFill="1" applyAlignment="1" applyProtection="1">
      <alignment horizontal="left" vertical="top"/>
      <protection locked="0"/>
    </xf>
    <xf numFmtId="0" fontId="15" fillId="0" borderId="0" xfId="0" applyFont="1" applyAlignment="1">
      <alignment horizontal="center" wrapText="1"/>
    </xf>
    <xf numFmtId="0" fontId="13" fillId="0" borderId="0" xfId="0" applyFont="1" applyAlignment="1">
      <alignment horizontal="center"/>
    </xf>
    <xf numFmtId="0" fontId="1" fillId="0" borderId="0" xfId="0" applyFont="1"/>
    <xf numFmtId="0" fontId="0" fillId="0" borderId="0" xfId="0" applyAlignment="1" applyProtection="1">
      <alignment horizontal="left" vertical="top" wrapText="1"/>
      <protection locked="0"/>
    </xf>
    <xf numFmtId="0" fontId="0" fillId="0" borderId="14" xfId="0" applyBorder="1" applyAlignment="1">
      <alignment wrapText="1"/>
    </xf>
    <xf numFmtId="0" fontId="0" fillId="0" borderId="9" xfId="0" applyBorder="1" applyAlignment="1">
      <alignment wrapText="1"/>
    </xf>
    <xf numFmtId="0" fontId="0" fillId="0" borderId="0" xfId="0" applyAlignment="1" applyProtection="1">
      <alignment horizontal="left" wrapText="1"/>
      <protection locked="0"/>
    </xf>
    <xf numFmtId="0" fontId="0" fillId="2" borderId="0" xfId="0" applyFill="1" applyAlignment="1" applyProtection="1">
      <alignment horizontal="left" vertical="top" wrapText="1"/>
      <protection locked="0"/>
    </xf>
    <xf numFmtId="0" fontId="0" fillId="0" borderId="0" xfId="0" applyAlignment="1">
      <alignment horizontal="left"/>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000000"/>
      <rgbColor rgb="FFFFFFFF"/>
      <rgbColor rgb="FFDD0806"/>
      <rgbColor rgb="FF1FB714"/>
      <rgbColor rgb="FF0000D4"/>
      <rgbColor rgb="FFFCF305"/>
      <rgbColor rgb="FFF20884"/>
      <rgbColor rgb="FF00ABEA"/>
      <rgbColor rgb="FF900000"/>
      <rgbColor rgb="FF006411"/>
      <rgbColor rgb="FF000090"/>
      <rgbColor rgb="FF90713A"/>
      <rgbColor rgb="FF4600A5"/>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purl.oclc.org/ooxml/officeDocument/relationships/worksheet" Target="worksheets/sheet1.xml" TargetMode="Internal"/><Relationship Id="rId10" Type="http://purl.oclc.org/ooxml/officeDocument/relationships/worksheet" Target="worksheets/sheet10.xml" TargetMode="Internal"/><Relationship Id="rId11" Type="http://purl.oclc.org/ooxml/officeDocument/relationships/worksheet" Target="worksheets/sheet11.xml" TargetMode="Internal"/><Relationship Id="rId12" Type="http://purl.oclc.org/ooxml/officeDocument/relationships/worksheet" Target="worksheets/sheet12.xml" TargetMode="Internal"/><Relationship Id="rId13" Type="http://purl.oclc.org/ooxml/officeDocument/relationships/worksheet" Target="worksheets/sheet13.xml" TargetMode="Internal"/><Relationship Id="rId14" Type="http://purl.oclc.org/ooxml/officeDocument/relationships/worksheet" Target="worksheets/sheet14.xml" TargetMode="Internal"/><Relationship Id="rId15" Type="http://purl.oclc.org/ooxml/officeDocument/relationships/worksheet" Target="worksheets/sheet15.xml" TargetMode="Internal"/><Relationship Id="rId16" Type="http://purl.oclc.org/ooxml/officeDocument/relationships/worksheet" Target="worksheets/sheet16.xml" TargetMode="Internal"/><Relationship Id="rId17" Type="http://purl.oclc.org/ooxml/officeDocument/relationships/worksheet" Target="worksheets/sheet17.xml" TargetMode="Internal"/><Relationship Id="rId18" Type="http://purl.oclc.org/ooxml/officeDocument/relationships/worksheet" Target="worksheets/sheet18.xml" TargetMode="Internal"/><Relationship Id="rId19" Type="http://purl.oclc.org/ooxml/officeDocument/relationships/worksheet" Target="worksheets/sheet19.xml" TargetMode="Internal"/><Relationship Id="rId2" Type="http://purl.oclc.org/ooxml/officeDocument/relationships/worksheet" Target="worksheets/sheet2.xml" TargetMode="Internal"/><Relationship Id="rId20" Type="http://purl.oclc.org/ooxml/officeDocument/relationships/worksheet" Target="worksheets/sheet20.xml" TargetMode="Internal"/><Relationship Id="rId21" Type="http://purl.oclc.org/ooxml/officeDocument/relationships/worksheet" Target="worksheets/sheet21.xml" TargetMode="Internal"/><Relationship Id="rId22" Type="http://purl.oclc.org/ooxml/officeDocument/relationships/worksheet" Target="worksheets/sheet22.xml" TargetMode="Internal"/><Relationship Id="rId23" Type="http://purl.oclc.org/ooxml/officeDocument/relationships/externalLink" Target="externalLinks/externalLink1.xml" TargetMode="Internal"/><Relationship Id="rId24" Type="http://purl.oclc.org/ooxml/officeDocument/relationships/theme" Target="theme/theme1.xml" TargetMode="Internal"/><Relationship Id="rId25" Type="http://purl.oclc.org/ooxml/officeDocument/relationships/styles" Target="styles.xml" TargetMode="Internal"/><Relationship Id="rId26" Type="http://purl.oclc.org/ooxml/officeDocument/relationships/sharedStrings" Target="sharedStrings.xml" TargetMode="Internal"/><Relationship Id="rId27" Type="http://purl.oclc.org/ooxml/officeDocument/relationships/calcChain" Target="calcChain.xml" TargetMode="Internal"/><Relationship Id="rId28" Type="http://schemas.microsoft.com/office/2006/relationships/attachedToolbars" Target="attachedToolbars.bin" TargetMode="Internal"/><Relationship Id="rId3" Type="http://purl.oclc.org/ooxml/officeDocument/relationships/worksheet" Target="worksheets/sheet3.xml" TargetMode="Internal"/><Relationship Id="rId4" Type="http://purl.oclc.org/ooxml/officeDocument/relationships/worksheet" Target="worksheets/sheet4.xml" TargetMode="Internal"/><Relationship Id="rId5" Type="http://purl.oclc.org/ooxml/officeDocument/relationships/worksheet" Target="worksheets/sheet5.xml" TargetMode="Internal"/><Relationship Id="rId6" Type="http://purl.oclc.org/ooxml/officeDocument/relationships/worksheet" Target="worksheets/sheet6.xml" TargetMode="Internal"/><Relationship Id="rId7" Type="http://purl.oclc.org/ooxml/officeDocument/relationships/worksheet" Target="worksheets/sheet7.xml" TargetMode="Internal"/><Relationship Id="rId8" Type="http://purl.oclc.org/ooxml/officeDocument/relationships/worksheet" Target="worksheets/sheet8.xml" TargetMode="Internal"/><Relationship Id="rId9" Type="http://purl.oclc.org/ooxml/officeDocument/relationships/worksheet" Target="worksheets/sheet9.xml" TargetMode="Internal"/></Relationships>
</file>

<file path=xl/charts/chart1.xml><?xml version="1.0" encoding="utf-8"?>
<c:chartSpace xmlns:a="http://schemas.openxmlformats.org/drawingml/2006/main" xmlns:c="http://schemas.openxmlformats.org/drawingml/2006/chart" xmlns:c16r2="http://schemas.microsoft.com/office/drawing/2015/06/chart"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25" b="1" i="0" u="none" strike="noStrike" baseline="0%">
                <a:solidFill>
                  <a:srgbClr val="000090"/>
                </a:solidFill>
                <a:latin typeface="Arial"/>
                <a:ea typeface="Arial"/>
                <a:cs typeface="Arial"/>
              </a:defRPr>
            </a:pPr>
            <a:r>
              <a:rPr lang="en-US"/>
              <a:t>Cash Outflows</a:t>
            </a:r>
          </a:p>
        </c:rich>
      </c:tx>
      <c:layout>
        <c:manualLayout>
          <c:xMode val="edge"/>
          <c:yMode val="edge"/>
          <c:x val="0.35526388047647889"/>
          <c:y val="3.7288007268322231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7.0175588883439735E-2"/>
          <c:y val="0.4067803343159665"/>
          <c:w val="0.53728185238883552"/>
          <c:h val="0.32881410357207291"/>
        </c:manualLayout>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B9F-4B8D-BE5C-3BA4086A618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B9F-4B8D-BE5C-3BA4086A618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B9F-4B8D-BE5C-3BA4086A618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B9F-4B8D-BE5C-3BA4086A618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B9F-4B8D-BE5C-3BA4086A618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B9F-4B8D-BE5C-3BA4086A618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B9F-4B8D-BE5C-3BA4086A618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B9F-4B8D-BE5C-3BA4086A6184}"/>
              </c:ext>
            </c:extLst>
          </c:dPt>
          <c:dPt>
            <c:idx val="8"/>
            <c:bubble3D val="0"/>
            <c:spPr>
              <a:solidFill>
                <a:srgbClr val="000090"/>
              </a:solidFill>
              <a:ln w="12700">
                <a:solidFill>
                  <a:srgbClr val="000000"/>
                </a:solidFill>
                <a:prstDash val="solid"/>
              </a:ln>
            </c:spPr>
            <c:extLst>
              <c:ext xmlns:c16="http://schemas.microsoft.com/office/drawing/2014/chart" uri="{C3380CC4-5D6E-409C-BE32-E72D297353CC}">
                <c16:uniqueId val="{00000010-FB9F-4B8D-BE5C-3BA4086A6184}"/>
              </c:ext>
            </c:extLst>
          </c:dPt>
          <c:dPt>
            <c:idx val="9"/>
            <c:bubble3D val="0"/>
            <c:spPr>
              <a:solidFill>
                <a:srgbClr val="F20884"/>
              </a:solidFill>
              <a:ln w="12700">
                <a:solidFill>
                  <a:srgbClr val="000000"/>
                </a:solidFill>
                <a:prstDash val="solid"/>
              </a:ln>
            </c:spPr>
            <c:extLst>
              <c:ext xmlns:c16="http://schemas.microsoft.com/office/drawing/2014/chart" uri="{C3380CC4-5D6E-409C-BE32-E72D297353CC}">
                <c16:uniqueId val="{00000012-FB9F-4B8D-BE5C-3BA4086A6184}"/>
              </c:ext>
            </c:extLst>
          </c:dPt>
          <c:dPt>
            <c:idx val="10"/>
            <c:bubble3D val="0"/>
            <c:spPr>
              <a:solidFill>
                <a:srgbClr val="FCF305"/>
              </a:solidFill>
              <a:ln w="12700">
                <a:solidFill>
                  <a:srgbClr val="000000"/>
                </a:solidFill>
                <a:prstDash val="solid"/>
              </a:ln>
            </c:spPr>
            <c:extLst>
              <c:ext xmlns:c16="http://schemas.microsoft.com/office/drawing/2014/chart" uri="{C3380CC4-5D6E-409C-BE32-E72D297353CC}">
                <c16:uniqueId val="{00000014-FB9F-4B8D-BE5C-3BA4086A6184}"/>
              </c:ext>
            </c:extLst>
          </c:dPt>
          <c:dPt>
            <c:idx val="11"/>
            <c:bubble3D val="0"/>
            <c:extLst>
              <c:ext xmlns:c16="http://schemas.microsoft.com/office/drawing/2014/chart" uri="{C3380CC4-5D6E-409C-BE32-E72D297353CC}">
                <c16:uniqueId val="{00000015-FB9F-4B8D-BE5C-3BA4086A6184}"/>
              </c:ext>
            </c:extLst>
          </c:dPt>
          <c:cat>
            <c:strRef>
              <c:f>'Sampson Case, Chapter 2'!$B$18:$B$29</c:f>
              <c:strCache>
                <c:ptCount val="12"/>
                <c:pt idx="0">
                  <c:v>Mortgage, home insurance and property taxes</c:v>
                </c:pt>
                <c:pt idx="1">
                  <c:v>Internet</c:v>
                </c:pt>
                <c:pt idx="2">
                  <c:v>Electricity and water</c:v>
                </c:pt>
                <c:pt idx="3">
                  <c:v>Cellular</c:v>
                </c:pt>
                <c:pt idx="4">
                  <c:v>Groceries</c:v>
                </c:pt>
                <c:pt idx="5">
                  <c:v>Health care insurance and expenses</c:v>
                </c:pt>
                <c:pt idx="6">
                  <c:v>Clothing</c:v>
                </c:pt>
                <c:pt idx="7">
                  <c:v>Car expenses (insurance, maintenance, and gas)</c:v>
                </c:pt>
                <c:pt idx="8">
                  <c:v>School expenses</c:v>
                </c:pt>
                <c:pt idx="9">
                  <c:v>Recreation</c:v>
                </c:pt>
                <c:pt idx="10">
                  <c:v>Credit card minimum payments</c:v>
                </c:pt>
                <c:pt idx="11">
                  <c:v>Other</c:v>
                </c:pt>
              </c:strCache>
            </c:strRef>
          </c:cat>
          <c:val>
            <c:numRef>
              <c:f>'Sampson Case, Chapter 2'!$E$18:$E$29</c:f>
              <c:numCache>
                <c:formatCode>#,##0_);[Red]\(#,##0\)</c:formatCode>
                <c:ptCount val="12"/>
                <c:pt idx="0" formatCode="&quot;$&quot;#,##0_);[Red]\(&quot;$&quot;#,##0\)">
                  <c:v>0</c:v>
                </c:pt>
              </c:numCache>
            </c:numRef>
          </c:val>
          <c:extLst>
            <c:ext xmlns:c16="http://schemas.microsoft.com/office/drawing/2014/chart" uri="{C3380CC4-5D6E-409C-BE32-E72D297353CC}">
              <c16:uniqueId val="{00000016-FB9F-4B8D-BE5C-3BA4086A6184}"/>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58862207311405168"/>
          <c:y val="0.1529575316846862"/>
          <c:w val="0.4113778666069367"/>
          <c:h val="0.83684172505959686"/>
        </c:manualLayout>
      </c:layout>
      <c:overlay val="0"/>
      <c:spPr>
        <a:solidFill>
          <a:srgbClr val="FFFFFF"/>
        </a:solidFill>
        <a:ln w="3175">
          <a:solidFill>
            <a:srgbClr val="000000"/>
          </a:solidFill>
          <a:prstDash val="solid"/>
        </a:ln>
      </c:spPr>
      <c:txPr>
        <a:bodyPr/>
        <a:lstStyle/>
        <a:p>
          <a:pPr>
            <a:defRPr sz="54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300" verticalDpi="300"/>
  </c:printSettings>
</c:chartSpace>
</file>

<file path=xl/drawings/_rels/drawing1.xml.rels><?xml version="1.0" encoding="UTF-8" standalone="yes"?>
<Relationships xmlns="http://schemas.openxmlformats.org/package/2006/relationships"><Relationship Id="rId1" Type="http://purl.oclc.org/ooxml/officeDocument/relationships/chart" Target="../charts/chart1.xml"/></Relationships>
</file>

<file path=xl/drawings/drawing1.xml><?xml version="1.0" encoding="utf-8"?>
<xdr:wsDr xmlns:xdr="http://purl.oclc.org/ooxml/drawingml/spreadsheetDrawing" xmlns:a="http://purl.oclc.org/ooxml/drawingml/main">
  <xdr:twoCellAnchor>
    <xdr:from>
      <xdr:col>1</xdr:col>
      <xdr:colOff>19050</xdr:colOff>
      <xdr:row>31</xdr:row>
      <xdr:rowOff>66674</xdr:rowOff>
    </xdr:from>
    <xdr:to>
      <xdr:col>4</xdr:col>
      <xdr:colOff>1095375</xdr:colOff>
      <xdr:row>50</xdr:row>
      <xdr:rowOff>95249</xdr:rowOff>
    </xdr:to>
    <xdr:graphicFrame macro="">
      <xdr:nvGraphicFramePr>
        <xdr:cNvPr id="9729" name="Chart 1">
          <a:extLst>
            <a:ext uri="{FF2B5EF4-FFF2-40B4-BE49-F238E27FC236}">
              <a16:creationId xmlns:a16="http://schemas.microsoft.com/office/drawing/2014/main" id="{00000000-0008-0000-1E00-000001260000}"/>
            </a:ext>
          </a:extLst>
        </xdr:cNvPr>
        <xdr:cNvGraphicFramePr>
          <a:graphicFrameLocks/>
        </xdr:cNvGraphicFramePr>
      </xdr:nvGraphicFramePr>
      <xdr:xfrm>
        <a:off x="0" y="0"/>
        <a:ext cx="0" cy="0"/>
      </xdr:xfrm>
      <a:graphic>
        <a:graphicData uri="http://purl.oclc.org/ooxml/drawingml/chart">
          <c:chart xmlns:c="http://purl.oclc.org/ooxml/drawingml/chart" xmlns:r="http://purl.oclc.org/ooxml/officeDocument/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purl.oclc.org/ooxml/officeDocument/relationships/externalLinkPath" Target="/inyo/ishield6/Documents%20and%20Settings/Mike%20Griffin/My%20Documents/Financial%20Planning%20Software/Workbook.xls" TargetMode="External"/></Relationships>
</file>

<file path=xl/externalLinks/externalLink1.xml><?xml version="1.0" encoding="utf-8"?>
<externalLink xmlns="http://purl.oclc.org/ooxml/spreadsheetml/main" xmlns:mc="http://schemas.openxmlformats.org/markup-compatibility/2006" xmlns:x14="http://schemas.microsoft.com/office/spreadsheetml/2009/9/main" mc:Ignorable="x14">
  <externalBook xmlns:r="http://purl.oclc.org/ooxml/officeDocument/relationships" r:id="rId1">
    <sheetNames>
      <sheetName val="Index"/>
      <sheetName val="Chapter 1"/>
      <sheetName val="Chapter 2"/>
      <sheetName val="Chapter 3"/>
      <sheetName val="Chapter 4"/>
      <sheetName val="Chapter 5"/>
      <sheetName val="Chapter 6"/>
      <sheetName val="Chapter 7"/>
      <sheetName val="Chapter 8"/>
      <sheetName val="Chapter 9"/>
      <sheetName val="Chapter 10"/>
      <sheetName val="Chapter 11"/>
      <sheetName val="Chapter 12"/>
      <sheetName val="Chapter 13"/>
      <sheetName val="Chapter 14"/>
      <sheetName val="Chapter 15"/>
      <sheetName val="Chapter 16"/>
      <sheetName val="Chapter 17"/>
      <sheetName val="Chapter 18"/>
      <sheetName val="Chapter 19"/>
      <sheetName val="Chapter 20"/>
      <sheetName val="Sampson Case, Chapter 1"/>
      <sheetName val="Sampson Case, Chapter 2"/>
      <sheetName val="Sampson Case, Chapter 3"/>
      <sheetName val="Sampson Case, Chapter 4"/>
      <sheetName val="Sampson Case, Chapter 5"/>
      <sheetName val="Sampson Case, Chapter 6"/>
      <sheetName val="Sampson Case, Chapter 7"/>
      <sheetName val="Sampson Case, Chapter 8"/>
      <sheetName val="Sampson Case, Chapter 9"/>
      <sheetName val="Sampson Case, Chapter 10"/>
      <sheetName val="Sampson Case, Chapter 11"/>
      <sheetName val="Sampson Case, Chapter 12"/>
      <sheetName val="Sampson Case, Chapter 13"/>
      <sheetName val="Sampson Case, Chapter 14"/>
      <sheetName val="Sampson Case, Chapter 15"/>
      <sheetName val="Sampson Case, Chapter 16"/>
      <sheetName val="Sampson Case, Chapter 17"/>
      <sheetName val="Sampson Case, Chapter 18"/>
      <sheetName val="Sampson Case, Chapter 19"/>
      <sheetName val="Sampson Case, Chapter 20"/>
      <sheetName val="Brad Brooks, Part 1"/>
      <sheetName val="Brad Brooks, Part 2"/>
      <sheetName val="Brad Brooks, Part 3"/>
      <sheetName val="Brad Brooks, Part 4"/>
      <sheetName val="Brad Brooks, Part 5"/>
      <sheetName val="Vari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purl.oclc.org/ooxml/drawingml/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
                <a:satMod val="300%"/>
              </a:schemeClr>
            </a:gs>
            <a:gs pos="35%">
              <a:schemeClr val="phClr">
                <a:tint val="37%"/>
                <a:satMod val="300%"/>
              </a:schemeClr>
            </a:gs>
            <a:gs pos="100%">
              <a:schemeClr val="phClr">
                <a:tint val="15%"/>
                <a:satMod val="350%"/>
              </a:schemeClr>
            </a:gs>
          </a:gsLst>
          <a:lin ang="16200000" scaled="1"/>
        </a:gradFill>
        <a:gradFill rotWithShape="1">
          <a:gsLst>
            <a:gs pos="0%">
              <a:schemeClr val="phClr">
                <a:shade val="51%"/>
                <a:satMod val="130%"/>
              </a:schemeClr>
            </a:gs>
            <a:gs pos="80%">
              <a:schemeClr val="phClr">
                <a:shade val="93%"/>
                <a:satMod val="130%"/>
              </a:schemeClr>
            </a:gs>
            <a:gs pos="100%">
              <a:schemeClr val="phClr">
                <a:shade val="94%"/>
                <a:satMod val="135%"/>
              </a:schemeClr>
            </a:gs>
          </a:gsLst>
          <a:lin ang="16200000" scaled="0"/>
        </a:gradFill>
      </a:fillStyleLst>
      <a:lnStyleLst>
        <a:ln w="9525" cap="flat" cmpd="sng" algn="ctr">
          <a:solidFill>
            <a:schemeClr val="phClr">
              <a:shade val="95%"/>
              <a:satMod val="105%"/>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
              </a:srgbClr>
            </a:outerShdw>
          </a:effectLst>
        </a:effectStyle>
        <a:effectStyle>
          <a:effectLst>
            <a:outerShdw blurRad="40000" dist="23000" dir="5400000" rotWithShape="0">
              <a:srgbClr val="000000">
                <a:alpha val="35%"/>
              </a:srgbClr>
            </a:outerShdw>
          </a:effectLst>
        </a:effectStyle>
        <a:effectStyle>
          <a:effectLst>
            <a:outerShdw blurRad="40000" dist="23000" dir="5400000" rotWithShape="0">
              <a:srgbClr val="000000">
                <a:alpha val="35%"/>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
                <a:satMod val="350%"/>
              </a:schemeClr>
            </a:gs>
            <a:gs pos="40%">
              <a:schemeClr val="phClr">
                <a:tint val="45%"/>
                <a:shade val="99%"/>
                <a:satMod val="350%"/>
              </a:schemeClr>
            </a:gs>
            <a:gs pos="100%">
              <a:schemeClr val="phClr">
                <a:shade val="20%"/>
                <a:satMod val="255%"/>
              </a:schemeClr>
            </a:gs>
          </a:gsLst>
          <a:path path="circle">
            <a:fillToRect l="50%" t="-80%" r="50%" b="180%"/>
          </a:path>
        </a:gradFill>
        <a:gradFill rotWithShape="1">
          <a:gsLst>
            <a:gs pos="0%">
              <a:schemeClr val="phClr">
                <a:tint val="80%"/>
                <a:satMod val="300%"/>
              </a:schemeClr>
            </a:gs>
            <a:gs pos="100%">
              <a:schemeClr val="phClr">
                <a:shade val="30%"/>
                <a:satMod val="200%"/>
              </a:schemeClr>
            </a:gs>
          </a:gsLst>
          <a:path path="circle">
            <a:fillToRect l="50%" t="50%" r="50%" b="5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xmlns:a="http://schemas.openxmlformats.org/drawingml/2006/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xmlns:a="http://schemas.openxmlformats.org/drawingml/2006/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purl.oclc.org/ooxml/officeDocument/relationships/printerSettings" Target="../printerSettings/printerSettings1.bin" TargetMode="Internal"/></Relationships>
</file>

<file path=xl/worksheets/_rels/sheet15.xml.rels><?xml version="1.0" encoding="UTF-8" standalone="yes"?>
<Relationships xmlns="http://schemas.openxmlformats.org/package/2006/relationships"><Relationship Id="rId1" Type="http://purl.oclc.org/ooxml/officeDocument/relationships/printerSettings" Target="../printerSettings/printerSettings6.bin" TargetMode="Internal"/></Relationships>
</file>

<file path=xl/worksheets/_rels/sheet3.xml.rels><?xml version="1.0" encoding="UTF-8" standalone="yes"?>
<Relationships xmlns="http://schemas.openxmlformats.org/package/2006/relationships"><Relationship Id="rId1" Type="http://purl.oclc.org/ooxml/officeDocument/relationships/printerSettings" Target="../printerSettings/printerSettings2.bin" TargetMode="Internal"/><Relationship Id="rId2" Type="http://purl.oclc.org/ooxml/officeDocument/relationships/drawing" Target="../drawings/drawing1.xml" TargetMode="Internal"/></Relationships>
</file>

<file path=xl/worksheets/_rels/sheet4.xml.rels><?xml version="1.0" encoding="UTF-8" standalone="yes"?>
<Relationships xmlns="http://schemas.openxmlformats.org/package/2006/relationships"><Relationship Id="rId1" Type="http://purl.oclc.org/ooxml/officeDocument/relationships/printerSettings" Target="../printerSettings/printerSettings3.bin" TargetMode="Internal"/></Relationships>
</file>

<file path=xl/worksheets/_rels/sheet5.xml.rels><?xml version="1.0" encoding="UTF-8" standalone="yes"?>
<Relationships xmlns="http://schemas.openxmlformats.org/package/2006/relationships"><Relationship Id="rId1" Type="http://purl.oclc.org/ooxml/officeDocument/relationships/printerSettings" Target="../printerSettings/printerSettings4.bin" TargetMode="Internal"/></Relationships>
</file>

<file path=xl/worksheets/_rels/sheet7.xml.rels><?xml version="1.0" encoding="UTF-8" standalone="yes"?>
<Relationships xmlns="http://schemas.openxmlformats.org/package/2006/relationships"><Relationship Id="rId1" Type="http://purl.oclc.org/ooxml/officeDocument/relationships/printerSettings" Target="../printerSettings/printerSettings5.bin" TargetMode="Internal"/></Relationships>
</file>

<file path=xl/worksheets/sheet1.xml><?xml version="1.0" encoding="utf-8"?>
<worksheet xmlns="http://schemas.openxmlformats.org/spreadsheetml/2006/main" xmlns:mc="http://schemas.openxmlformats.org/markup-compatibility/2006" xmlns:r="http://schemas.openxmlformats.org/officeDocument/2006/relationships" xmlns:v="urn:schemas-microsoft-com:vml"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pageSetUpPr autoPageBreaks="0"/>
  </sheetPr>
  <sheetViews>
    <sheetView showGridLines="0" workbookViewId="0" showZeros="0" zoomScaleNormal="100">
      <selection pane="topLeft" activeCell="E7" sqref="E7"/>
    </sheetView>
  </sheetViews>
  <sheetFormatPr baseColWidth="10" defaultColWidth="8.83203125" defaultRowHeight="13"/>
  <cols>
    <col min="1" max="1" width="3.6640625" customWidth="1"/>
    <col min="2" max="2" width="8.6640625" customWidth="1"/>
    <col min="3" max="3" width="18.6640625" customWidth="1"/>
    <col min="4" max="6" width="22.6640625" customWidth="1"/>
    <col min="7" max="7" width="17.5" customWidth="1"/>
  </cols>
  <sheetData>
    <row ht="16" r="2" spans="1:6" x14ac:dyDescent="0.2">
      <c r="B2" s="30" t="s">
        <v>0</v>
      </c>
      <c r="C2" s="47"/>
      <c r="D2" s="47"/>
      <c r="E2" s="37" t="e">
        <f>#REF!</f>
        <v>#REF!</v>
      </c>
      <c r="F2" s="46"/>
    </row>
    <row ht="25" r="4" spans="1:6" x14ac:dyDescent="0.25">
      <c r="A4" s="7"/>
      <c r="B4" s="27" t="s">
        <v>53</v>
      </c>
      <c r="C4" s="4"/>
      <c r="D4" s="4"/>
      <c r="E4" s="4"/>
      <c r="F4" s="23"/>
    </row>
    <row ht="25" r="5" spans="1:6" x14ac:dyDescent="0.25">
      <c r="A5" s="7"/>
      <c r="B5" s="42" t="s">
        <v>159</v>
      </c>
      <c r="C5" s="4"/>
      <c r="D5" s="4"/>
      <c r="E5" s="4"/>
      <c r="F5" s="23"/>
    </row>
    <row r="7" spans="1:6" x14ac:dyDescent="0.15">
      <c r="B7" s="1" t="s">
        <v>196</v>
      </c>
      <c r="C7" s="1"/>
      <c r="D7" s="1"/>
    </row>
    <row ht="24" customHeight="1" r="8" spans="1:6" x14ac:dyDescent="0.15">
      <c r="B8" s="99" t="s">
        <v>197</v>
      </c>
      <c r="C8" s="99"/>
      <c r="D8" s="99"/>
      <c r="E8" s="99"/>
    </row>
    <row ht="24" customHeight="1" r="9" spans="1:6" x14ac:dyDescent="0.15">
      <c r="B9" s="99"/>
      <c r="C9" s="99"/>
      <c r="D9" s="99"/>
      <c r="E9" s="99"/>
    </row>
    <row ht="24" customHeight="1" r="10" spans="1:6" x14ac:dyDescent="0.15">
      <c r="B10" s="99"/>
      <c r="C10" s="99"/>
      <c r="D10" s="99"/>
      <c r="E10" s="99"/>
    </row>
    <row ht="24" customHeight="1" r="11" spans="1:6" x14ac:dyDescent="0.15">
      <c r="B11" s="97" t="s">
        <v>255</v>
      </c>
      <c r="C11" s="97"/>
      <c r="D11" s="97"/>
      <c r="E11" s="97"/>
    </row>
    <row ht="24" customHeight="1" r="12" spans="1:6" x14ac:dyDescent="0.15">
      <c r="B12" s="97"/>
      <c r="C12" s="97"/>
      <c r="D12" s="97"/>
      <c r="E12" s="97"/>
    </row>
    <row ht="13.5" customHeight="1" r="13" spans="1:6" x14ac:dyDescent="0.15">
      <c r="B13" s="67"/>
      <c r="C13" s="67"/>
      <c r="D13" s="67"/>
      <c r="E13" s="67"/>
    </row>
    <row ht="40" customHeight="1" r="14" spans="1:6" x14ac:dyDescent="0.15">
      <c r="B14" s="98" t="s">
        <v>198</v>
      </c>
      <c r="C14" s="98"/>
      <c r="D14" s="98"/>
      <c r="E14" s="98"/>
    </row>
    <row ht="30" customHeight="1" r="15" spans="1:6" x14ac:dyDescent="0.15">
      <c r="B15" s="97"/>
      <c r="C15" s="97"/>
      <c r="D15" s="97"/>
      <c r="E15" s="97"/>
    </row>
    <row ht="15" customHeight="1" r="19" spans="6:6" x14ac:dyDescent="0.15"/>
    <row ht="15" customHeight="1" r="20" spans="6:6" x14ac:dyDescent="0.15">
      <c r="F20" s="54" t="s">
        <v>195</v>
      </c>
    </row>
    <row ht="15" customHeight="1" r="21" spans="6:6" x14ac:dyDescent="0.15"/>
    <row ht="15" customHeight="1" r="22" spans="6:6" x14ac:dyDescent="0.15"/>
    <row ht="15" customHeight="1" r="23" spans="6:6" x14ac:dyDescent="0.15"/>
    <row ht="15" customHeight="1" r="24" spans="6:6" x14ac:dyDescent="0.15"/>
  </sheetData>
  <sheetProtection sheet="1" objects="1" scenarios="1" selectLockedCells="1"/>
  <mergeCells count="4">
    <mergeCell ref="B15:E15"/>
    <mergeCell ref="B14:E14"/>
    <mergeCell ref="B8:E10"/>
    <mergeCell ref="B11:E12"/>
  </mergeCells>
  <phoneticPr fontId="0" type="noConversion"/>
  <printOptions horizontalCentered="1"/>
  <pageMargins left="0.75" right="0.75" top="1" bottom="1" header="0.5" footer="0.5"/>
  <pageSetup orientation="landscape" horizontalDpi="300" verticalDpi="300" r:id="rId1"/>
  <headerFooter alignWithMargins="0">
    <oddFooter>&amp;C&amp;8Personal Finance by Jeff Madura</oddFooter>
  </headerFooter>
</worksheet>
</file>

<file path=xl/worksheets/sheet10.xml><?xml version="1.0" encoding="utf-8"?>
<worksheet xmlns="http://schemas.openxmlformats.org/spreadsheetml/2006/main" xmlns:mc="http://schemas.openxmlformats.org/markup-compatibility/2006" xmlns:r="http://schemas.openxmlformats.org/officeDocument/2006/relationships" xmlns:v="urn:schemas-microsoft-com:vml"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pageSetUpPr fitToPage="1"/>
  </sheetPr>
  <sheetViews>
    <sheetView showGridLines="0" workbookViewId="0" showRowColHeaders="0" showZeros="0" zoomScaleNormal="100">
      <selection pane="topLeft" activeCell="C2" sqref="C2"/>
    </sheetView>
  </sheetViews>
  <sheetFormatPr baseColWidth="10" defaultColWidth="8.83203125" defaultRowHeight="13"/>
  <cols>
    <col min="1" max="1" width="3.6640625" customWidth="1"/>
    <col min="2" max="3" width="8.6640625" customWidth="1"/>
    <col min="4" max="6" width="15.6640625" customWidth="1"/>
    <col min="7" max="10" width="12.6640625" customWidth="1"/>
    <col min="11" max="11" width="17.5" customWidth="1"/>
  </cols>
  <sheetData>
    <row ht="16" r="2" spans="1:10" x14ac:dyDescent="0.2">
      <c r="B2" s="30" t="s">
        <v>0</v>
      </c>
      <c r="C2" s="47"/>
      <c r="D2" s="47"/>
      <c r="E2" s="47"/>
      <c r="G2" s="37" t="s">
        <v>1</v>
      </c>
      <c r="H2" s="46"/>
    </row>
    <row ht="16" r="3" spans="1:10" x14ac:dyDescent="0.2">
      <c r="B3" s="30"/>
      <c r="C3" s="30"/>
      <c r="D3" s="30"/>
      <c r="E3" s="30"/>
      <c r="F3" s="30"/>
      <c r="G3" s="30"/>
      <c r="H3" s="30"/>
    </row>
    <row ht="25" r="4" spans="1:10" x14ac:dyDescent="0.25">
      <c r="A4" s="7"/>
      <c r="B4" s="27" t="s">
        <v>54</v>
      </c>
      <c r="C4" s="4"/>
      <c r="D4" s="4"/>
      <c r="E4" s="4"/>
      <c r="F4" s="4"/>
      <c r="G4" s="7"/>
      <c r="H4" s="7"/>
    </row>
    <row ht="25" r="5" spans="1:10" x14ac:dyDescent="0.25">
      <c r="A5" s="7"/>
      <c r="B5" s="42" t="s">
        <v>124</v>
      </c>
      <c r="C5" s="5"/>
      <c r="D5" s="4"/>
      <c r="E5" s="4"/>
      <c r="F5" s="7"/>
      <c r="G5" s="7"/>
      <c r="H5" s="7"/>
      <c r="I5" s="14"/>
      <c r="J5" s="7"/>
    </row>
    <row r="6" spans="1:10" x14ac:dyDescent="0.15">
      <c r="G6" s="14"/>
    </row>
    <row r="7" spans="1:10" x14ac:dyDescent="0.15">
      <c r="B7" s="1"/>
      <c r="C7" s="1"/>
      <c r="D7" s="1"/>
      <c r="G7" s="14"/>
    </row>
    <row r="8" spans="1:10" x14ac:dyDescent="0.15">
      <c r="B8" t="s">
        <v>185</v>
      </c>
      <c r="G8" s="14"/>
    </row>
    <row r="9" spans="1:10" x14ac:dyDescent="0.15">
      <c r="B9" s="19" t="s">
        <v>182</v>
      </c>
      <c r="G9" s="14"/>
    </row>
    <row r="10" spans="1:10" x14ac:dyDescent="0.15">
      <c r="B10" t="s">
        <v>183</v>
      </c>
      <c r="G10" s="14"/>
    </row>
    <row r="11" spans="1:10" x14ac:dyDescent="0.15">
      <c r="B11" t="s">
        <v>184</v>
      </c>
      <c r="G11" s="14"/>
    </row>
    <row ht="24" r="13" spans="1:10" x14ac:dyDescent="0.15">
      <c r="B13" s="21"/>
      <c r="C13" s="18"/>
      <c r="D13" s="81" t="s">
        <v>16</v>
      </c>
      <c r="E13" s="75" t="s">
        <v>17</v>
      </c>
      <c r="F13" s="75" t="s">
        <v>18</v>
      </c>
    </row>
    <row r="14" spans="1:10" x14ac:dyDescent="0.15">
      <c r="B14" s="12" t="s">
        <v>143</v>
      </c>
      <c r="C14" s="12"/>
      <c r="D14" s="41"/>
      <c r="E14" s="24"/>
      <c r="F14" s="24"/>
    </row>
    <row r="15" spans="1:10" x14ac:dyDescent="0.15">
      <c r="B15" s="12" t="s">
        <v>19</v>
      </c>
      <c r="C15" s="12"/>
      <c r="D15" s="40"/>
      <c r="E15" s="22"/>
      <c r="F15" s="22"/>
    </row>
    <row ht="24.75" customHeight="1" r="16" spans="1:10" x14ac:dyDescent="0.15">
      <c r="B16" s="116" t="s">
        <v>148</v>
      </c>
      <c r="C16" s="117"/>
      <c r="D16" s="40"/>
      <c r="E16" s="22"/>
      <c r="F16" s="22"/>
      <c r="I16" s="7"/>
    </row>
    <row ht="60" customHeight="1" r="17" spans="2:11" x14ac:dyDescent="0.15">
      <c r="B17" s="116" t="s">
        <v>20</v>
      </c>
      <c r="C17" s="117"/>
      <c r="D17" s="40"/>
      <c r="E17" s="22"/>
      <c r="F17" s="22"/>
    </row>
    <row r="19" spans="2:11" x14ac:dyDescent="0.15">
      <c r="B19" t="s">
        <v>243</v>
      </c>
    </row>
    <row r="20" spans="2:11" x14ac:dyDescent="0.15">
      <c r="B20" s="102"/>
      <c r="C20" s="102"/>
      <c r="D20" s="102"/>
      <c r="E20" s="102"/>
      <c r="F20" s="102"/>
      <c r="G20" s="102"/>
      <c r="H20" s="102"/>
    </row>
    <row r="21" spans="2:11" x14ac:dyDescent="0.15">
      <c r="B21" s="102"/>
      <c r="C21" s="102"/>
      <c r="D21" s="102"/>
      <c r="E21" s="102"/>
      <c r="F21" s="102"/>
      <c r="G21" s="102"/>
      <c r="H21" s="102"/>
    </row>
    <row r="22" spans="2:11" x14ac:dyDescent="0.15">
      <c r="B22" s="102"/>
      <c r="C22" s="102"/>
      <c r="D22" s="102"/>
      <c r="E22" s="102"/>
      <c r="F22" s="102"/>
      <c r="G22" s="102"/>
      <c r="H22" s="102"/>
    </row>
    <row r="23" spans="2:11" x14ac:dyDescent="0.15">
      <c r="B23" s="102"/>
      <c r="C23" s="102"/>
      <c r="D23" s="102"/>
      <c r="E23" s="102"/>
      <c r="F23" s="102"/>
      <c r="G23" s="102"/>
      <c r="H23" s="102"/>
    </row>
    <row r="24" spans="2:11" x14ac:dyDescent="0.15">
      <c r="B24" s="102"/>
      <c r="C24" s="102"/>
      <c r="D24" s="102"/>
      <c r="E24" s="102"/>
      <c r="F24" s="102"/>
      <c r="G24" s="102"/>
      <c r="H24" s="102"/>
    </row>
    <row r="26" spans="2:11" x14ac:dyDescent="0.15">
      <c r="B26" t="s">
        <v>38</v>
      </c>
    </row>
    <row r="27" spans="2:11" x14ac:dyDescent="0.15">
      <c r="B27" t="s">
        <v>39</v>
      </c>
    </row>
    <row r="28" spans="2:11" x14ac:dyDescent="0.15">
      <c r="B28" s="102"/>
      <c r="C28" s="102"/>
      <c r="D28" s="102"/>
      <c r="E28" s="102"/>
      <c r="F28" s="102"/>
      <c r="G28" s="102"/>
      <c r="H28" s="102"/>
    </row>
    <row r="29" spans="2:11" x14ac:dyDescent="0.15">
      <c r="B29" s="102"/>
      <c r="C29" s="102"/>
      <c r="D29" s="102"/>
      <c r="E29" s="102"/>
      <c r="F29" s="102"/>
      <c r="G29" s="102"/>
      <c r="H29" s="102"/>
    </row>
    <row r="30" spans="2:11" x14ac:dyDescent="0.15">
      <c r="B30" s="102"/>
      <c r="C30" s="102"/>
      <c r="D30" s="102"/>
      <c r="E30" s="102"/>
      <c r="F30" s="102"/>
      <c r="G30" s="102"/>
      <c r="H30" s="102"/>
    </row>
    <row r="31" spans="2:11" x14ac:dyDescent="0.15">
      <c r="B31" s="102"/>
      <c r="C31" s="102"/>
      <c r="D31" s="102"/>
      <c r="E31" s="102"/>
      <c r="F31" s="102"/>
      <c r="G31" s="102"/>
      <c r="H31" s="102"/>
      <c r="K31" s="31" t="s">
        <v>195</v>
      </c>
    </row>
    <row r="32" spans="2:11" x14ac:dyDescent="0.15">
      <c r="B32" s="102"/>
      <c r="C32" s="102"/>
      <c r="D32" s="102"/>
      <c r="E32" s="102"/>
      <c r="F32" s="102"/>
      <c r="G32" s="102"/>
      <c r="H32" s="102"/>
    </row>
    <row r="34" spans="2:8" x14ac:dyDescent="0.15">
      <c r="B34" s="59" t="s">
        <v>218</v>
      </c>
    </row>
    <row r="35" spans="2:8" x14ac:dyDescent="0.15">
      <c r="B35" s="31" t="s">
        <v>219</v>
      </c>
    </row>
    <row r="36" spans="2:8" x14ac:dyDescent="0.15">
      <c r="B36" s="31" t="s">
        <v>220</v>
      </c>
    </row>
    <row r="37" spans="2:8" x14ac:dyDescent="0.15">
      <c r="B37" s="31" t="s">
        <v>221</v>
      </c>
    </row>
    <row r="38" spans="2:8" x14ac:dyDescent="0.15">
      <c r="B38" s="31" t="s">
        <v>222</v>
      </c>
    </row>
    <row r="39" spans="2:8" x14ac:dyDescent="0.15">
      <c r="B39" s="102"/>
      <c r="C39" s="102"/>
      <c r="D39" s="102"/>
      <c r="E39" s="102"/>
      <c r="F39" s="102"/>
      <c r="G39" s="102"/>
      <c r="H39" s="102"/>
    </row>
    <row r="40" spans="2:8" x14ac:dyDescent="0.15">
      <c r="B40" s="102"/>
      <c r="C40" s="102"/>
      <c r="D40" s="102"/>
      <c r="E40" s="102"/>
      <c r="F40" s="102"/>
      <c r="G40" s="102"/>
      <c r="H40" s="102"/>
    </row>
    <row r="41" spans="2:8" x14ac:dyDescent="0.15">
      <c r="B41" s="102"/>
      <c r="C41" s="102"/>
      <c r="D41" s="102"/>
      <c r="E41" s="102"/>
      <c r="F41" s="102"/>
      <c r="G41" s="102"/>
      <c r="H41" s="102"/>
    </row>
    <row r="42" spans="2:8" x14ac:dyDescent="0.15">
      <c r="B42" s="102"/>
      <c r="C42" s="102"/>
      <c r="D42" s="102"/>
      <c r="E42" s="102"/>
      <c r="F42" s="102"/>
      <c r="G42" s="102"/>
      <c r="H42" s="102"/>
    </row>
    <row r="43" spans="2:8" x14ac:dyDescent="0.15">
      <c r="B43" s="102"/>
      <c r="C43" s="102"/>
      <c r="D43" s="102"/>
      <c r="E43" s="102"/>
      <c r="F43" s="102"/>
      <c r="G43" s="102"/>
      <c r="H43" s="102"/>
    </row>
    <row r="49" spans="9:9" x14ac:dyDescent="0.15">
      <c r="I49" s="7"/>
    </row>
  </sheetData>
  <sheetProtection sheet="1" objects="1" scenarios="1" selectLockedCells="1"/>
  <mergeCells count="5">
    <mergeCell ref="B17:C17"/>
    <mergeCell ref="B16:C16"/>
    <mergeCell ref="B20:H24"/>
    <mergeCell ref="B28:H32"/>
    <mergeCell ref="B39:H43"/>
  </mergeCells>
  <phoneticPr fontId="0" type="noConversion"/>
  <printOptions horizontalCentered="1"/>
  <pageMargins left="0.75" right="0.75" top="1" bottom="1" header="0.5" footer="0.5"/>
  <pageSetup scale="93" orientation="portrait" horizontalDpi="300" verticalDpi="300"/>
  <headerFooter alignWithMargins="0">
    <oddFooter>&amp;C&amp;8Personal Finance by Jeff Madura</oddFooter>
  </headerFooter>
</worksheet>
</file>

<file path=xl/worksheets/sheet11.xml><?xml version="1.0" encoding="utf-8"?>
<worksheet xmlns="http://schemas.openxmlformats.org/spreadsheetml/2006/main" xmlns:mc="http://schemas.openxmlformats.org/markup-compatibility/2006" xmlns:r="http://schemas.openxmlformats.org/officeDocument/2006/relationships" xmlns:v="urn:schemas-microsoft-com:vml"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pageSetUpPr fitToPage="1"/>
  </sheetPr>
  <sheetViews>
    <sheetView showGridLines="0" zoomScale="208" workbookViewId="0" showZeros="0" tabSelected="1" zoomScaleNormal="208">
      <selection pane="topLeft" activeCell="C2" sqref="C2"/>
    </sheetView>
  </sheetViews>
  <sheetFormatPr baseColWidth="10" defaultColWidth="8.83203125" defaultRowHeight="13"/>
  <cols>
    <col min="1" max="1" width="3.6640625" customWidth="1"/>
    <col min="2" max="2" width="8.6640625" customWidth="1"/>
    <col min="3" max="3" width="20.6640625" customWidth="1"/>
    <col min="4" max="4" width="12.6640625" customWidth="1"/>
    <col min="5" max="5" width="8.6640625" customWidth="1"/>
    <col min="6" max="11" width="12.6640625" customWidth="1"/>
    <col min="12" max="12" width="17.5" customWidth="1"/>
  </cols>
  <sheetData>
    <row ht="16" r="2" spans="1:11" x14ac:dyDescent="0.2">
      <c r="B2" s="30" t="s">
        <v>0</v>
      </c>
      <c r="C2" s="38"/>
      <c r="D2" s="38"/>
      <c r="F2" s="37" t="s">
        <v>1</v>
      </c>
      <c r="G2" s="46"/>
    </row>
    <row ht="25" r="4" spans="1:11" x14ac:dyDescent="0.25">
      <c r="A4" s="7"/>
      <c r="B4" s="27" t="s">
        <v>54</v>
      </c>
      <c r="C4" s="27"/>
      <c r="D4" s="33"/>
      <c r="E4" s="33"/>
      <c r="F4" s="33"/>
      <c r="G4" s="33"/>
      <c r="H4" s="14"/>
    </row>
    <row ht="25" r="5" spans="1:11" x14ac:dyDescent="0.25">
      <c r="A5" s="7"/>
      <c r="B5" s="43" t="s">
        <v>125</v>
      </c>
      <c r="C5" s="43"/>
      <c r="D5" s="4"/>
      <c r="E5" s="4"/>
      <c r="F5" s="4"/>
      <c r="G5" s="7"/>
      <c r="H5" s="14"/>
      <c r="I5" s="7"/>
      <c r="J5" s="7"/>
      <c r="K5" s="7"/>
    </row>
    <row r="7" spans="1:11" x14ac:dyDescent="0.15">
      <c r="B7" s="1"/>
      <c r="C7" s="1"/>
      <c r="D7" s="1"/>
      <c r="E7" s="1"/>
    </row>
    <row r="8" spans="1:11" x14ac:dyDescent="0.15">
      <c r="B8" s="101" t="s">
        <v>223</v>
      </c>
      <c r="C8" s="100"/>
      <c r="D8" s="100"/>
      <c r="E8" s="100"/>
      <c r="F8" s="100"/>
    </row>
    <row r="9" spans="1:11" x14ac:dyDescent="0.15">
      <c r="B9" s="100"/>
      <c r="C9" s="100"/>
      <c r="D9" s="100"/>
      <c r="E9" s="100"/>
      <c r="F9" s="100"/>
    </row>
    <row r="10" spans="1:11" x14ac:dyDescent="0.15">
      <c r="B10" s="100"/>
      <c r="C10" s="100"/>
      <c r="D10" s="100"/>
      <c r="E10" s="100"/>
      <c r="F10" s="100"/>
    </row>
    <row r="11" spans="1:11" x14ac:dyDescent="0.15">
      <c r="B11" s="100"/>
      <c r="C11" s="100"/>
      <c r="D11" s="100"/>
      <c r="E11" s="100"/>
      <c r="F11" s="100"/>
    </row>
    <row r="13" spans="1:11" x14ac:dyDescent="0.15">
      <c r="B13" s="21" t="s">
        <v>24</v>
      </c>
      <c r="C13" s="18"/>
      <c r="D13" s="22">
        <v>0</v>
      </c>
      <c r="E13" s="8"/>
      <c r="J13" s="7"/>
    </row>
    <row r="14" spans="1:11" x14ac:dyDescent="0.15">
      <c r="B14" s="21" t="s">
        <v>143</v>
      </c>
      <c r="C14" s="18"/>
      <c r="D14" s="24"/>
      <c r="E14" s="44"/>
    </row>
    <row r="15" spans="1:11" x14ac:dyDescent="0.15">
      <c r="B15" s="21" t="s">
        <v>66</v>
      </c>
      <c r="C15" s="18"/>
      <c r="D15" s="13"/>
    </row>
    <row r="16" spans="1:11" x14ac:dyDescent="0.15">
      <c r="B16" s="12" t="s">
        <v>25</v>
      </c>
      <c r="C16" s="12"/>
      <c r="D16" s="82">
        <f>IF(AND(SUM(D14),D15,D13),PMT(D14/12,D15*12,-D13),0)</f>
        <v>0</v>
      </c>
      <c r="E16" s="16"/>
    </row>
    <row r="18" spans="2:6" x14ac:dyDescent="0.15">
      <c r="B18" t="s">
        <v>26</v>
      </c>
    </row>
    <row r="19" spans="2:6" x14ac:dyDescent="0.15">
      <c r="B19" t="s">
        <v>137</v>
      </c>
    </row>
    <row r="20" spans="2:6" x14ac:dyDescent="0.15">
      <c r="B20" t="s">
        <v>27</v>
      </c>
    </row>
    <row r="22" spans="2:6" x14ac:dyDescent="0.15">
      <c r="B22" s="12" t="s">
        <v>28</v>
      </c>
      <c r="C22" s="12"/>
      <c r="D22" s="64"/>
      <c r="E22" s="16"/>
    </row>
    <row r="23" spans="2:6" x14ac:dyDescent="0.15">
      <c r="B23" s="12" t="s">
        <v>246</v>
      </c>
      <c r="C23" s="12"/>
      <c r="D23" s="82">
        <f>IF(D16,D16,0)</f>
        <v>0</v>
      </c>
      <c r="E23" s="16"/>
    </row>
    <row r="24" spans="2:6" x14ac:dyDescent="0.15">
      <c r="B24" s="12" t="s">
        <v>29</v>
      </c>
      <c r="C24" s="12"/>
      <c r="D24" s="82">
        <f>IF(SUM(D22),D22-D23,0)</f>
        <v>0</v>
      </c>
      <c r="E24" s="16"/>
    </row>
    <row r="25" spans="2:6" x14ac:dyDescent="0.15">
      <c r="B25" s="12" t="s">
        <v>30</v>
      </c>
      <c r="C25" s="12"/>
      <c r="D25" s="82">
        <f>IF(SUM(D24),D24*12,0)</f>
        <v>0</v>
      </c>
      <c r="E25" s="16"/>
    </row>
    <row r="26" spans="2:6" x14ac:dyDescent="0.15">
      <c r="B26" s="12" t="s">
        <v>31</v>
      </c>
      <c r="C26" s="12"/>
      <c r="D26" s="13"/>
      <c r="E26" s="16"/>
    </row>
    <row r="27" spans="2:6" x14ac:dyDescent="0.15">
      <c r="D27" s="16"/>
      <c r="E27" s="16"/>
    </row>
    <row r="28" spans="2:6" x14ac:dyDescent="0.15">
      <c r="B28" s="102"/>
      <c r="C28" s="102"/>
      <c r="D28" s="102"/>
      <c r="E28" s="102"/>
      <c r="F28" s="102"/>
    </row>
    <row r="29" spans="2:6" x14ac:dyDescent="0.15">
      <c r="B29" s="102"/>
      <c r="C29" s="102"/>
      <c r="D29" s="102"/>
      <c r="E29" s="102"/>
      <c r="F29" s="102"/>
    </row>
    <row r="30" spans="2:6" x14ac:dyDescent="0.15">
      <c r="B30" s="102"/>
      <c r="C30" s="102"/>
      <c r="D30" s="102"/>
      <c r="E30" s="102"/>
      <c r="F30" s="102"/>
    </row>
    <row r="31" spans="2:6" x14ac:dyDescent="0.15">
      <c r="B31" s="102"/>
      <c r="C31" s="102"/>
      <c r="D31" s="102"/>
      <c r="E31" s="102"/>
      <c r="F31" s="102"/>
    </row>
    <row r="32" spans="2:6" x14ac:dyDescent="0.15">
      <c r="B32" s="102"/>
      <c r="C32" s="102"/>
      <c r="D32" s="102"/>
      <c r="E32" s="102"/>
      <c r="F32" s="102"/>
    </row>
    <row r="33" spans="2:6" x14ac:dyDescent="0.15">
      <c r="B33" s="51"/>
      <c r="C33" s="51"/>
      <c r="D33" s="51"/>
      <c r="E33" s="51"/>
      <c r="F33" s="51"/>
    </row>
    <row r="34" spans="2:6" x14ac:dyDescent="0.15">
      <c r="B34" s="31" t="s">
        <v>254</v>
      </c>
    </row>
    <row r="35" spans="2:6" x14ac:dyDescent="0.15">
      <c r="B35" s="31" t="s">
        <v>224</v>
      </c>
    </row>
    <row r="36" spans="2:6" x14ac:dyDescent="0.15">
      <c r="B36" s="31" t="s">
        <v>225</v>
      </c>
    </row>
    <row r="37" spans="2:6" x14ac:dyDescent="0.15">
      <c r="B37" s="102"/>
      <c r="C37" s="102"/>
      <c r="D37" s="102"/>
      <c r="E37" s="102"/>
      <c r="F37" s="102"/>
    </row>
    <row r="38" spans="2:6" x14ac:dyDescent="0.15">
      <c r="B38" s="102"/>
      <c r="C38" s="102"/>
      <c r="D38" s="102"/>
      <c r="E38" s="102"/>
      <c r="F38" s="102"/>
    </row>
    <row r="39" spans="2:6" x14ac:dyDescent="0.15">
      <c r="B39" s="102"/>
      <c r="C39" s="102"/>
      <c r="D39" s="102"/>
      <c r="E39" s="102"/>
      <c r="F39" s="102"/>
    </row>
    <row ht="12.75" customHeight="1" r="40" spans="2:6" x14ac:dyDescent="0.15">
      <c r="B40" s="102"/>
      <c r="C40" s="102"/>
      <c r="D40" s="102"/>
      <c r="E40" s="102"/>
      <c r="F40" s="102"/>
    </row>
    <row ht="12.75" customHeight="1" r="41" spans="2:6" x14ac:dyDescent="0.15">
      <c r="B41" s="102"/>
      <c r="C41" s="102"/>
      <c r="D41" s="102"/>
      <c r="E41" s="102"/>
      <c r="F41" s="102"/>
    </row>
    <row r="60" spans="10:10" x14ac:dyDescent="0.15">
      <c r="J60" s="7"/>
    </row>
  </sheetData>
  <sheetProtection sheet="1" objects="1" scenarios="1" selectLockedCells="1"/>
  <mergeCells count="3">
    <mergeCell ref="B37:F41"/>
    <mergeCell ref="B8:F11"/>
    <mergeCell ref="B28:F32"/>
  </mergeCells>
  <phoneticPr fontId="0" type="noConversion"/>
  <printOptions horizontalCentered="1"/>
  <pageMargins left="0.75" right="0.75" top="1" bottom="1" header="0.5" footer="0.5"/>
  <pageSetup orientation="portrait" horizontalDpi="300" verticalDpi="300"/>
  <headerFooter alignWithMargins="0">
    <oddFooter>&amp;C&amp;8Personal Finance by Jeff Madura</oddFooter>
  </headerFooter>
</worksheet>
</file>

<file path=xl/worksheets/sheet12.xml><?xml version="1.0" encoding="utf-8"?>
<worksheet xmlns="http://schemas.openxmlformats.org/spreadsheetml/2006/main" xmlns:mc="http://schemas.openxmlformats.org/markup-compatibility/2006" xmlns:r="http://schemas.openxmlformats.org/officeDocument/2006/relationships" xmlns:v="urn:schemas-microsoft-com:vml"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8">
    <pageSetUpPr fitToPage="1"/>
  </sheetPr>
  <sheetViews>
    <sheetView showGridLines="0" workbookViewId="0" showRowColHeaders="0" showZeros="0" zoomScaleNormal="100">
      <selection pane="topLeft" activeCell="C2" sqref="C2"/>
    </sheetView>
  </sheetViews>
  <sheetFormatPr baseColWidth="10" defaultColWidth="8.83203125" defaultRowHeight="13"/>
  <cols>
    <col min="1" max="1" width="3.6640625" customWidth="1"/>
    <col min="2" max="2" width="8.6640625" customWidth="1"/>
    <col min="3" max="3" width="32.6640625" customWidth="1"/>
    <col min="4" max="4" width="8.6640625" customWidth="1"/>
    <col min="5" max="5" width="18.83203125" customWidth="1"/>
    <col min="6" max="10" width="12.6640625" customWidth="1"/>
    <col min="11" max="11" width="17.5" customWidth="1"/>
  </cols>
  <sheetData>
    <row ht="16" r="2" spans="1:10" x14ac:dyDescent="0.2">
      <c r="B2" s="30" t="s">
        <v>0</v>
      </c>
      <c r="C2" s="38"/>
      <c r="D2" s="37" t="s">
        <v>1</v>
      </c>
      <c r="E2" s="46"/>
    </row>
    <row ht="25" r="4" spans="1:10" x14ac:dyDescent="0.25">
      <c r="A4" s="7"/>
      <c r="B4" s="27" t="s">
        <v>54</v>
      </c>
      <c r="C4" s="33"/>
      <c r="D4" s="33"/>
      <c r="E4" s="33"/>
      <c r="F4" s="23"/>
    </row>
    <row ht="26.25" customHeight="1" r="5" spans="1:10" x14ac:dyDescent="0.25">
      <c r="A5" s="7"/>
      <c r="B5" s="43" t="s">
        <v>126</v>
      </c>
      <c r="C5" s="4"/>
      <c r="D5" s="4"/>
      <c r="E5" s="4"/>
      <c r="F5" s="14"/>
      <c r="H5" s="7"/>
      <c r="I5" s="7"/>
      <c r="J5" s="7"/>
    </row>
    <row r="7" spans="1:10" x14ac:dyDescent="0.15">
      <c r="B7" s="1"/>
      <c r="C7" s="1"/>
      <c r="D7" s="1"/>
    </row>
    <row r="8" spans="1:10" x14ac:dyDescent="0.15">
      <c r="B8" t="s">
        <v>13</v>
      </c>
    </row>
    <row r="9" spans="1:10" x14ac:dyDescent="0.15">
      <c r="B9" t="s">
        <v>14</v>
      </c>
    </row>
    <row r="10" spans="1:10" x14ac:dyDescent="0.15">
      <c r="B10" t="s">
        <v>15</v>
      </c>
    </row>
    <row r="11" spans="1:10" x14ac:dyDescent="0.15">
      <c r="B11" s="102"/>
      <c r="C11" s="102"/>
      <c r="D11" s="102"/>
      <c r="E11" s="102"/>
    </row>
    <row r="12" spans="1:10" x14ac:dyDescent="0.15">
      <c r="B12" s="102"/>
      <c r="C12" s="102"/>
      <c r="D12" s="102"/>
      <c r="E12" s="102"/>
    </row>
    <row r="13" spans="1:10" x14ac:dyDescent="0.15">
      <c r="B13" s="102"/>
      <c r="C13" s="102"/>
      <c r="D13" s="102"/>
      <c r="E13" s="102"/>
    </row>
    <row r="14" spans="1:10" x14ac:dyDescent="0.15">
      <c r="B14" s="102"/>
      <c r="C14" s="102"/>
      <c r="D14" s="102"/>
      <c r="E14" s="102"/>
    </row>
    <row r="15" spans="1:10" x14ac:dyDescent="0.15">
      <c r="B15" s="102"/>
      <c r="C15" s="102"/>
      <c r="D15" s="102"/>
      <c r="E15" s="102"/>
    </row>
    <row r="17" spans="2:9" x14ac:dyDescent="0.15">
      <c r="B17" t="s">
        <v>170</v>
      </c>
      <c r="I17" s="7"/>
    </row>
    <row r="18" spans="2:9" x14ac:dyDescent="0.15">
      <c r="B18" t="s">
        <v>169</v>
      </c>
    </row>
    <row r="19" spans="2:9" x14ac:dyDescent="0.15">
      <c r="B19" s="102"/>
      <c r="C19" s="102"/>
      <c r="D19" s="102"/>
      <c r="E19" s="102"/>
    </row>
    <row r="20" spans="2:9" x14ac:dyDescent="0.15">
      <c r="B20" s="102"/>
      <c r="C20" s="102"/>
      <c r="D20" s="102"/>
      <c r="E20" s="102"/>
    </row>
    <row r="21" spans="2:9" x14ac:dyDescent="0.15">
      <c r="B21" s="102"/>
      <c r="C21" s="102"/>
      <c r="D21" s="102"/>
      <c r="E21" s="102"/>
    </row>
    <row r="22" spans="2:9" x14ac:dyDescent="0.15">
      <c r="B22" s="102"/>
      <c r="C22" s="102"/>
      <c r="D22" s="102"/>
      <c r="E22" s="102"/>
    </row>
    <row r="23" spans="2:9" x14ac:dyDescent="0.15">
      <c r="B23" s="102"/>
      <c r="C23" s="102"/>
      <c r="D23" s="102"/>
      <c r="E23" s="102"/>
    </row>
    <row ht="12.75" customHeight="1" r="28" spans="2:9" x14ac:dyDescent="0.15"/>
    <row ht="12.75" customHeight="1" r="29" spans="2:9" x14ac:dyDescent="0.15"/>
    <row r="48" spans="9:9" x14ac:dyDescent="0.15">
      <c r="I48" s="7"/>
    </row>
  </sheetData>
  <sheetProtection sheet="1" objects="1" scenarios="1" selectLockedCells="1"/>
  <mergeCells count="2">
    <mergeCell ref="B11:E15"/>
    <mergeCell ref="B19:E23"/>
  </mergeCells>
  <phoneticPr fontId="0" type="noConversion"/>
  <printOptions horizontalCentered="1"/>
  <pageMargins left="0.75" right="0.75" top="1" bottom="1" header="0.5" footer="0.5"/>
  <pageSetup orientation="portrait" horizontalDpi="300" verticalDpi="300"/>
  <headerFooter alignWithMargins="0">
    <oddFooter>&amp;C&amp;8Personal Finance by Jeff Madura</oddFooter>
  </headerFooter>
</worksheet>
</file>

<file path=xl/worksheets/sheet13.xml><?xml version="1.0" encoding="utf-8"?>
<worksheet xmlns="http://schemas.openxmlformats.org/spreadsheetml/2006/main" xmlns:mc="http://schemas.openxmlformats.org/markup-compatibility/2006" xmlns:r="http://schemas.openxmlformats.org/officeDocument/2006/relationships" xmlns:v="urn:schemas-microsoft-com:vml"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9">
    <pageSetUpPr fitToPage="1"/>
  </sheetPr>
  <sheetViews>
    <sheetView showGridLines="0" workbookViewId="0" showRowColHeaders="0" showZeros="0" zoomScaleNormal="100">
      <selection pane="topLeft" activeCell="C2" sqref="C2"/>
    </sheetView>
  </sheetViews>
  <sheetFormatPr baseColWidth="10" defaultColWidth="8.83203125" defaultRowHeight="13"/>
  <cols>
    <col min="1" max="1" width="3.6640625" customWidth="1"/>
    <col min="2" max="2" width="8.6640625" customWidth="1"/>
    <col min="3" max="4" width="25.6640625" customWidth="1"/>
    <col min="5" max="5" width="18.83203125" customWidth="1"/>
    <col min="6" max="10" width="12.6640625" customWidth="1"/>
    <col min="11" max="11" width="17.5" customWidth="1"/>
  </cols>
  <sheetData>
    <row ht="16" r="2" spans="1:10" x14ac:dyDescent="0.2">
      <c r="B2" s="30" t="s">
        <v>0</v>
      </c>
      <c r="C2" s="38"/>
      <c r="D2" s="37" t="s">
        <v>1</v>
      </c>
      <c r="E2" s="46"/>
    </row>
    <row ht="25" r="4" spans="1:10" x14ac:dyDescent="0.25">
      <c r="A4" s="7"/>
      <c r="B4" s="27" t="s">
        <v>54</v>
      </c>
      <c r="C4" s="33"/>
      <c r="D4" s="33"/>
      <c r="E4" s="33"/>
      <c r="F4" s="23"/>
    </row>
    <row ht="25" r="5" spans="1:10" x14ac:dyDescent="0.25">
      <c r="A5" s="7"/>
      <c r="B5" s="43" t="s">
        <v>127</v>
      </c>
      <c r="C5" s="4"/>
      <c r="D5" s="4"/>
      <c r="E5" s="4"/>
      <c r="F5" s="14"/>
      <c r="H5" s="7"/>
      <c r="I5" s="7"/>
      <c r="J5" s="7"/>
    </row>
    <row r="7" spans="1:10" x14ac:dyDescent="0.15">
      <c r="B7" s="1"/>
      <c r="C7" s="1"/>
      <c r="D7" s="1"/>
    </row>
    <row r="8" spans="1:10" x14ac:dyDescent="0.15">
      <c r="B8" t="s">
        <v>144</v>
      </c>
    </row>
    <row r="9" spans="1:10" x14ac:dyDescent="0.15">
      <c r="B9" t="s">
        <v>145</v>
      </c>
    </row>
    <row r="10" spans="1:10" x14ac:dyDescent="0.15">
      <c r="B10" s="102"/>
      <c r="C10" s="102"/>
      <c r="D10" s="102"/>
      <c r="E10" s="102"/>
    </row>
    <row r="11" spans="1:10" x14ac:dyDescent="0.15">
      <c r="B11" s="102"/>
      <c r="C11" s="102"/>
      <c r="D11" s="102"/>
      <c r="E11" s="102"/>
    </row>
    <row r="12" spans="1:10" x14ac:dyDescent="0.15">
      <c r="B12" s="102"/>
      <c r="C12" s="102"/>
      <c r="D12" s="102"/>
      <c r="E12" s="102"/>
    </row>
    <row r="13" spans="1:10" x14ac:dyDescent="0.15">
      <c r="B13" s="102"/>
      <c r="C13" s="102"/>
      <c r="D13" s="102"/>
      <c r="E13" s="102"/>
    </row>
    <row r="14" spans="1:10" x14ac:dyDescent="0.15">
      <c r="B14" s="102"/>
      <c r="C14" s="102"/>
      <c r="D14" s="102"/>
      <c r="E14" s="102"/>
    </row>
    <row r="16" spans="1:10" x14ac:dyDescent="0.15">
      <c r="B16" t="s">
        <v>146</v>
      </c>
    </row>
    <row r="17" spans="2:9" x14ac:dyDescent="0.15">
      <c r="B17" t="s">
        <v>147</v>
      </c>
    </row>
    <row r="18" spans="2:9" x14ac:dyDescent="0.15">
      <c r="B18" s="102"/>
      <c r="C18" s="102"/>
      <c r="D18" s="102"/>
      <c r="E18" s="102"/>
    </row>
    <row r="19" spans="2:9" x14ac:dyDescent="0.15">
      <c r="B19" s="102"/>
      <c r="C19" s="102"/>
      <c r="D19" s="102"/>
      <c r="E19" s="102"/>
    </row>
    <row r="20" spans="2:9" x14ac:dyDescent="0.15">
      <c r="B20" s="102"/>
      <c r="C20" s="102"/>
      <c r="D20" s="102"/>
      <c r="E20" s="102"/>
    </row>
    <row r="21" spans="2:9" x14ac:dyDescent="0.15">
      <c r="B21" s="102"/>
      <c r="C21" s="102"/>
      <c r="D21" s="102"/>
      <c r="E21" s="102"/>
    </row>
    <row r="22" spans="2:9" x14ac:dyDescent="0.15">
      <c r="B22" s="102"/>
      <c r="C22" s="102"/>
      <c r="D22" s="102"/>
      <c r="E22" s="102"/>
    </row>
    <row r="24" spans="2:9" x14ac:dyDescent="0.15">
      <c r="B24" t="s">
        <v>140</v>
      </c>
      <c r="I24" s="7"/>
    </row>
    <row r="25" spans="2:9" x14ac:dyDescent="0.15">
      <c r="B25" s="102"/>
      <c r="C25" s="102"/>
      <c r="D25" s="102"/>
      <c r="E25" s="102"/>
    </row>
    <row r="26" spans="2:9" x14ac:dyDescent="0.15">
      <c r="B26" s="102"/>
      <c r="C26" s="102"/>
      <c r="D26" s="102"/>
      <c r="E26" s="102"/>
    </row>
    <row r="27" spans="2:9" x14ac:dyDescent="0.15">
      <c r="B27" s="102"/>
      <c r="C27" s="102"/>
      <c r="D27" s="102"/>
      <c r="E27" s="102"/>
    </row>
    <row r="28" spans="2:9" x14ac:dyDescent="0.15">
      <c r="B28" s="102"/>
      <c r="C28" s="102"/>
      <c r="D28" s="102"/>
      <c r="E28" s="102"/>
    </row>
    <row r="29" spans="2:9" x14ac:dyDescent="0.15">
      <c r="B29" s="102"/>
      <c r="C29" s="102"/>
      <c r="D29" s="102"/>
      <c r="E29" s="102"/>
    </row>
    <row ht="12.75" customHeight="1" r="34" x14ac:dyDescent="0.15"/>
    <row ht="12.75" customHeight="1" r="35" x14ac:dyDescent="0.15"/>
    <row r="54" spans="9:9" x14ac:dyDescent="0.15">
      <c r="I54" s="7"/>
    </row>
  </sheetData>
  <sheetProtection sheet="1" objects="1" scenarios="1" selectLockedCells="1"/>
  <mergeCells count="3">
    <mergeCell ref="B10:E14"/>
    <mergeCell ref="B25:E29"/>
    <mergeCell ref="B18:E22"/>
  </mergeCells>
  <phoneticPr fontId="0" type="noConversion"/>
  <printOptions horizontalCentered="1"/>
  <pageMargins left="0.75" right="0.75" top="1" bottom="1" header="0.5" footer="0.5"/>
  <pageSetup orientation="portrait" horizontalDpi="300" verticalDpi="300"/>
  <headerFooter alignWithMargins="0">
    <oddFooter>&amp;C&amp;8Personal Finance by Jeff Madura</oddFooter>
  </headerFooter>
</worksheet>
</file>

<file path=xl/worksheets/sheet14.xml><?xml version="1.0" encoding="utf-8"?>
<worksheet xmlns="http://schemas.openxmlformats.org/spreadsheetml/2006/main" xmlns:mc="http://schemas.openxmlformats.org/markup-compatibility/2006" xmlns:r="http://schemas.openxmlformats.org/officeDocument/2006/relationships" xmlns:v="urn:schemas-microsoft-com:vml"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9"/>
  <sheetViews>
    <sheetView showGridLines="0" workbookViewId="0" showZeros="0" zoomScaleNormal="100">
      <selection pane="topLeft" activeCell="C2" sqref="C2"/>
    </sheetView>
  </sheetViews>
  <sheetFormatPr baseColWidth="10" defaultColWidth="8.83203125" defaultRowHeight="13"/>
  <cols>
    <col min="1" max="1" width="3.6640625" customWidth="1"/>
    <col min="2" max="2" width="8.6640625" customWidth="1"/>
    <col min="3" max="4" width="12.6640625" customWidth="1"/>
    <col min="5" max="5" width="8.6640625" customWidth="1"/>
    <col min="6" max="6" width="8" customWidth="1"/>
    <col min="7" max="7" width="12.83203125" customWidth="1"/>
    <col min="8" max="10" width="12.6640625" customWidth="1"/>
    <col min="11" max="11" width="17.5" customWidth="1"/>
  </cols>
  <sheetData>
    <row ht="16" r="2" spans="1:10" x14ac:dyDescent="0.2">
      <c r="B2" s="30" t="s">
        <v>0</v>
      </c>
      <c r="C2" s="38"/>
      <c r="D2" s="38"/>
      <c r="E2" s="38"/>
      <c r="F2" s="37" t="s">
        <v>1</v>
      </c>
      <c r="G2" s="46"/>
    </row>
    <row ht="25" r="4" spans="1:10" x14ac:dyDescent="0.25">
      <c r="A4" s="113" t="s">
        <v>54</v>
      </c>
      <c r="B4" s="113"/>
      <c r="C4" s="113"/>
      <c r="D4" s="113"/>
      <c r="E4" s="113"/>
      <c r="F4" s="113"/>
      <c r="G4" s="113"/>
      <c r="H4" s="113"/>
    </row>
    <row ht="25" r="5" spans="1:10" x14ac:dyDescent="0.25">
      <c r="A5" s="7"/>
      <c r="B5" s="42" t="s">
        <v>128</v>
      </c>
      <c r="C5" s="42"/>
      <c r="D5" s="4"/>
      <c r="E5" s="4"/>
      <c r="F5" s="7"/>
      <c r="G5" s="7"/>
      <c r="H5" s="14"/>
      <c r="I5" s="7"/>
      <c r="J5" s="7"/>
    </row>
    <row r="6" spans="1:10" x14ac:dyDescent="0.15">
      <c r="H6" s="14"/>
    </row>
    <row r="7" spans="1:10" x14ac:dyDescent="0.15">
      <c r="B7" s="1"/>
      <c r="C7" s="1"/>
      <c r="D7" s="1"/>
      <c r="H7" s="14"/>
      <c r="I7" s="83"/>
    </row>
    <row r="8" spans="1:10" x14ac:dyDescent="0.15">
      <c r="B8" s="31" t="s">
        <v>171</v>
      </c>
      <c r="H8" s="14"/>
    </row>
    <row r="9" spans="1:10" x14ac:dyDescent="0.15">
      <c r="B9" t="s">
        <v>113</v>
      </c>
      <c r="H9" s="14"/>
    </row>
    <row r="10" spans="1:10" x14ac:dyDescent="0.15">
      <c r="B10" s="6" t="s">
        <v>172</v>
      </c>
      <c r="C10" s="6"/>
      <c r="H10" s="14"/>
    </row>
    <row r="12" spans="1:10" x14ac:dyDescent="0.15">
      <c r="B12" s="12" t="s">
        <v>114</v>
      </c>
      <c r="C12" s="12"/>
      <c r="D12" s="60" t="s">
        <v>195</v>
      </c>
    </row>
    <row r="13" spans="1:10" x14ac:dyDescent="0.15">
      <c r="B13" s="12" t="s">
        <v>6</v>
      </c>
      <c r="C13" s="12"/>
      <c r="D13" s="61" t="s">
        <v>195</v>
      </c>
      <c r="F13" s="16"/>
    </row>
    <row r="14" spans="1:10" x14ac:dyDescent="0.15">
      <c r="B14" s="12" t="s">
        <v>115</v>
      </c>
      <c r="C14" s="12"/>
      <c r="D14" s="62" t="s">
        <v>195</v>
      </c>
    </row>
    <row r="15" spans="1:10" x14ac:dyDescent="0.15">
      <c r="B15" s="20" t="s">
        <v>116</v>
      </c>
      <c r="C15" s="20"/>
      <c r="D15" s="94" t="e">
        <f>PV(D14,D13,D12,D11,0)</f>
        <v>#VALUE!</v>
      </c>
    </row>
    <row r="16" spans="1:10" x14ac:dyDescent="0.15">
      <c r="I16" s="7"/>
    </row>
    <row r="17" spans="2:8" x14ac:dyDescent="0.15">
      <c r="B17" t="s">
        <v>138</v>
      </c>
    </row>
    <row r="18" spans="2:8" x14ac:dyDescent="0.15">
      <c r="B18" s="31" t="s">
        <v>226</v>
      </c>
    </row>
    <row r="19" spans="2:8" x14ac:dyDescent="0.15">
      <c r="B19" t="s">
        <v>117</v>
      </c>
    </row>
    <row r="20" spans="2:8" x14ac:dyDescent="0.15">
      <c r="B20" s="102"/>
      <c r="C20" s="102"/>
      <c r="D20" s="102"/>
      <c r="E20" s="102"/>
      <c r="F20" s="102"/>
      <c r="G20" s="102"/>
      <c r="H20" s="118"/>
    </row>
    <row r="21" spans="2:8" x14ac:dyDescent="0.15">
      <c r="B21" s="102"/>
      <c r="C21" s="102"/>
      <c r="D21" s="102"/>
      <c r="E21" s="102"/>
      <c r="F21" s="102"/>
      <c r="G21" s="102"/>
      <c r="H21" s="118"/>
    </row>
    <row r="22" spans="2:8" x14ac:dyDescent="0.15">
      <c r="B22" s="102"/>
      <c r="C22" s="102"/>
      <c r="D22" s="102"/>
      <c r="E22" s="102"/>
      <c r="F22" s="102"/>
      <c r="G22" s="102"/>
      <c r="H22" s="118"/>
    </row>
    <row r="23" spans="2:8" x14ac:dyDescent="0.15">
      <c r="B23" s="102"/>
      <c r="C23" s="102"/>
      <c r="D23" s="102"/>
      <c r="E23" s="102"/>
      <c r="F23" s="102"/>
      <c r="G23" s="102"/>
      <c r="H23" s="118"/>
    </row>
    <row r="24" spans="2:8" x14ac:dyDescent="0.15">
      <c r="B24" s="102"/>
      <c r="C24" s="102"/>
      <c r="D24" s="102"/>
      <c r="E24" s="102"/>
      <c r="F24" s="102"/>
      <c r="G24" s="102"/>
      <c r="H24" s="118"/>
    </row>
    <row r="26" spans="2:8" x14ac:dyDescent="0.15">
      <c r="B26" s="31" t="s">
        <v>227</v>
      </c>
    </row>
    <row r="27" spans="2:8" x14ac:dyDescent="0.15">
      <c r="B27" s="31" t="s">
        <v>228</v>
      </c>
    </row>
    <row r="28" spans="2:8" x14ac:dyDescent="0.15">
      <c r="B28" s="31" t="s">
        <v>229</v>
      </c>
    </row>
    <row r="29" spans="2:8" x14ac:dyDescent="0.15">
      <c r="B29" s="102"/>
      <c r="C29" s="102"/>
      <c r="D29" s="102"/>
      <c r="E29" s="102"/>
      <c r="F29" s="102"/>
      <c r="G29" s="102"/>
      <c r="H29" s="118"/>
    </row>
    <row r="30" spans="2:8" x14ac:dyDescent="0.15">
      <c r="B30" s="102"/>
      <c r="C30" s="102"/>
      <c r="D30" s="102"/>
      <c r="E30" s="102"/>
      <c r="F30" s="102"/>
      <c r="G30" s="102"/>
      <c r="H30" s="118"/>
    </row>
    <row r="31" spans="2:8" x14ac:dyDescent="0.15">
      <c r="B31" s="102"/>
      <c r="C31" s="102"/>
      <c r="D31" s="102"/>
      <c r="E31" s="102"/>
      <c r="F31" s="102"/>
      <c r="G31" s="102"/>
      <c r="H31" s="118"/>
    </row>
    <row r="32" spans="2:8" x14ac:dyDescent="0.15">
      <c r="B32" s="102"/>
      <c r="C32" s="102"/>
      <c r="D32" s="102"/>
      <c r="E32" s="102"/>
      <c r="F32" s="102"/>
      <c r="G32" s="102"/>
      <c r="H32" s="118"/>
    </row>
    <row r="33" spans="2:8" x14ac:dyDescent="0.15">
      <c r="B33" s="102"/>
      <c r="C33" s="102"/>
      <c r="D33" s="102"/>
      <c r="E33" s="102"/>
      <c r="F33" s="102"/>
      <c r="G33" s="102"/>
      <c r="H33" s="118"/>
    </row>
    <row ht="12.75" customHeight="1" r="35" spans="2:8" x14ac:dyDescent="0.15"/>
    <row r="54" spans="9:9" x14ac:dyDescent="0.15">
      <c r="I54" s="7"/>
    </row>
  </sheetData>
  <sheetProtection sheet="1" objects="1" scenarios="1" selectLockedCells="1"/>
  <mergeCells count="3">
    <mergeCell ref="A4:H4"/>
    <mergeCell ref="B20:H24"/>
    <mergeCell ref="B29:H33"/>
  </mergeCells>
  <phoneticPr fontId="0" type="noConversion"/>
  <printOptions horizontalCentered="1"/>
  <pageMargins left="0.75" right="0.75" top="1" bottom="1" header="0.5" footer="0.5"/>
  <pageSetup orientation="portrait" horizontalDpi="300" verticalDpi="300"/>
  <headerFooter alignWithMargins="0">
    <oddFooter>&amp;C&amp;8Personal Finance by Jeff Madura</oddFooter>
  </headerFooter>
</worksheet>
</file>

<file path=xl/worksheets/sheet15.xml><?xml version="1.0" encoding="utf-8"?>
<worksheet xmlns="http://schemas.openxmlformats.org/spreadsheetml/2006/main" xmlns:mc="http://schemas.openxmlformats.org/markup-compatibility/2006" xmlns:r="http://schemas.openxmlformats.org/officeDocument/2006/relationships" xmlns:v="urn:schemas-microsoft-com:vml"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2">
    <pageSetUpPr fitToPage="1"/>
  </sheetPr>
  <sheetViews>
    <sheetView showGridLines="0" workbookViewId="0" showRowColHeaders="0" showZeros="0" zoomScaleNormal="100">
      <selection pane="topLeft" activeCell="C2" sqref="C2"/>
    </sheetView>
  </sheetViews>
  <sheetFormatPr baseColWidth="10" defaultColWidth="8.83203125" defaultRowHeight="13"/>
  <cols>
    <col min="1" max="1" width="3.6640625" customWidth="1"/>
    <col min="2" max="2" width="8.6640625" customWidth="1"/>
    <col min="3" max="3" width="14.6640625" customWidth="1"/>
    <col min="4" max="4" width="15.33203125" customWidth="1"/>
    <col min="5" max="6" width="15.6640625" customWidth="1"/>
    <col min="7" max="10" width="12.6640625" customWidth="1"/>
    <col min="11" max="11" width="17.5" customWidth="1"/>
  </cols>
  <sheetData>
    <row ht="16" r="2" spans="1:10" x14ac:dyDescent="0.2">
      <c r="B2" s="30" t="s">
        <v>0</v>
      </c>
      <c r="C2" s="38"/>
      <c r="D2" s="38"/>
      <c r="E2" s="38"/>
      <c r="F2" s="37" t="s">
        <v>1</v>
      </c>
      <c r="G2" s="46"/>
    </row>
    <row ht="25" r="4" spans="1:10" x14ac:dyDescent="0.25">
      <c r="A4" s="7"/>
      <c r="B4" s="27" t="s">
        <v>54</v>
      </c>
      <c r="C4" s="27"/>
      <c r="D4" s="4"/>
      <c r="E4" s="4"/>
      <c r="F4" s="4"/>
      <c r="G4" s="7"/>
    </row>
    <row ht="25" r="5" spans="1:10" x14ac:dyDescent="0.25">
      <c r="A5" s="14"/>
      <c r="B5" s="42" t="s">
        <v>129</v>
      </c>
      <c r="C5" s="42"/>
      <c r="D5" s="4"/>
      <c r="E5" s="4"/>
      <c r="F5" s="7"/>
      <c r="G5" s="7"/>
      <c r="H5" s="14"/>
      <c r="I5" s="7"/>
      <c r="J5" s="7"/>
    </row>
    <row r="7" spans="1:10" x14ac:dyDescent="0.15">
      <c r="B7" s="1"/>
      <c r="C7" s="1"/>
      <c r="D7" s="1"/>
    </row>
    <row r="8" spans="1:10" x14ac:dyDescent="0.15">
      <c r="B8" t="s">
        <v>174</v>
      </c>
    </row>
    <row r="9" spans="1:10" x14ac:dyDescent="0.15">
      <c r="B9" t="s">
        <v>244</v>
      </c>
    </row>
    <row r="10" spans="1:10" x14ac:dyDescent="0.15">
      <c r="B10" s="6"/>
      <c r="C10" s="6"/>
    </row>
    <row r="11" spans="1:10" x14ac:dyDescent="0.15">
      <c r="B11" s="2" t="s">
        <v>4</v>
      </c>
      <c r="C11" s="2"/>
    </row>
    <row r="12" spans="1:10" x14ac:dyDescent="0.15">
      <c r="B12" s="28"/>
      <c r="C12" s="11"/>
      <c r="D12" s="48" t="s">
        <v>173</v>
      </c>
      <c r="E12" s="48" t="s">
        <v>2</v>
      </c>
      <c r="F12" s="48" t="s">
        <v>5</v>
      </c>
    </row>
    <row r="13" spans="1:10" x14ac:dyDescent="0.15">
      <c r="B13" s="29"/>
      <c r="C13" s="15"/>
      <c r="D13" s="36" t="s">
        <v>149</v>
      </c>
      <c r="E13" s="49" t="s">
        <v>149</v>
      </c>
      <c r="F13" s="49" t="s">
        <v>149</v>
      </c>
    </row>
    <row r="14" spans="1:10" x14ac:dyDescent="0.15">
      <c r="B14" s="21" t="s">
        <v>186</v>
      </c>
      <c r="C14" s="18"/>
      <c r="D14" s="22"/>
      <c r="E14" s="22">
        <f>IF(SUM($D$14),$D$14,0)</f>
        <v>0</v>
      </c>
      <c r="F14" s="22">
        <v>0</v>
      </c>
    </row>
    <row r="15" spans="1:10" x14ac:dyDescent="0.15">
      <c r="B15" s="21" t="s">
        <v>187</v>
      </c>
      <c r="C15" s="18"/>
      <c r="D15" s="24"/>
      <c r="E15" s="24"/>
      <c r="F15" s="24" t="s">
        <v>195</v>
      </c>
    </row>
    <row r="16" spans="1:10" x14ac:dyDescent="0.15">
      <c r="B16" s="21" t="s">
        <v>3</v>
      </c>
      <c r="C16" s="18"/>
      <c r="D16" s="95">
        <f>IF(ISNUMBER(D15),FV(D15,12,-1),0)</f>
        <v>0</v>
      </c>
      <c r="E16" s="95">
        <f>IF(ISNUMBER(E15),FV(E15,12,-1),0)</f>
        <v>0</v>
      </c>
      <c r="F16" s="95">
        <f>IF(ISNUMBER(F15),FV(F15,12,-1),0)</f>
        <v>0</v>
      </c>
      <c r="I16" s="7"/>
    </row>
    <row ht="30" customHeight="1" r="17" spans="2:7" x14ac:dyDescent="0.15">
      <c r="B17" s="116" t="s">
        <v>188</v>
      </c>
      <c r="C17" s="117"/>
      <c r="D17" s="82">
        <f>D14*D16</f>
        <v>0</v>
      </c>
      <c r="E17" s="82">
        <f>E14*E16</f>
        <v>0</v>
      </c>
      <c r="F17" s="82">
        <f>+F14*F16</f>
        <v>0</v>
      </c>
    </row>
    <row r="19" spans="2:7" x14ac:dyDescent="0.15">
      <c r="B19" t="s">
        <v>245</v>
      </c>
    </row>
    <row r="20" spans="2:7" x14ac:dyDescent="0.15">
      <c r="B20" t="s">
        <v>40</v>
      </c>
    </row>
    <row r="21" spans="2:7" x14ac:dyDescent="0.15">
      <c r="B21" s="102"/>
      <c r="C21" s="102"/>
      <c r="D21" s="102"/>
      <c r="E21" s="102"/>
      <c r="F21" s="102"/>
      <c r="G21" s="102"/>
    </row>
    <row r="22" spans="2:7" x14ac:dyDescent="0.15">
      <c r="B22" s="102"/>
      <c r="C22" s="102"/>
      <c r="D22" s="102"/>
      <c r="E22" s="102"/>
      <c r="F22" s="102"/>
      <c r="G22" s="102"/>
    </row>
    <row r="23" spans="2:7" x14ac:dyDescent="0.15">
      <c r="B23" s="102"/>
      <c r="C23" s="102"/>
      <c r="D23" s="102"/>
      <c r="E23" s="102"/>
      <c r="F23" s="102"/>
      <c r="G23" s="102"/>
    </row>
    <row r="24" spans="2:7" x14ac:dyDescent="0.15">
      <c r="B24" s="102"/>
      <c r="C24" s="102"/>
      <c r="D24" s="102"/>
      <c r="E24" s="102"/>
      <c r="F24" s="102"/>
      <c r="G24" s="102"/>
    </row>
    <row r="25" spans="2:7" x14ac:dyDescent="0.15">
      <c r="B25" s="102"/>
      <c r="C25" s="102"/>
      <c r="D25" s="102"/>
      <c r="E25" s="102"/>
      <c r="F25" s="102"/>
      <c r="G25" s="102"/>
    </row>
    <row r="27" spans="2:7" x14ac:dyDescent="0.15">
      <c r="B27" t="s">
        <v>7</v>
      </c>
    </row>
    <row r="28" spans="2:7" x14ac:dyDescent="0.15">
      <c r="B28" t="s">
        <v>141</v>
      </c>
    </row>
    <row r="29" spans="2:7" x14ac:dyDescent="0.15">
      <c r="B29" t="s">
        <v>8</v>
      </c>
    </row>
    <row r="30" spans="2:7" x14ac:dyDescent="0.15">
      <c r="B30" s="102"/>
      <c r="C30" s="102"/>
      <c r="D30" s="102"/>
      <c r="E30" s="102"/>
      <c r="F30" s="102"/>
      <c r="G30" s="102"/>
    </row>
    <row r="31" spans="2:7" x14ac:dyDescent="0.15">
      <c r="B31" s="102"/>
      <c r="C31" s="102"/>
      <c r="D31" s="102"/>
      <c r="E31" s="102"/>
      <c r="F31" s="102"/>
      <c r="G31" s="102"/>
    </row>
    <row r="32" spans="2:7" x14ac:dyDescent="0.15">
      <c r="B32" s="102"/>
      <c r="C32" s="102"/>
      <c r="D32" s="102"/>
      <c r="E32" s="102"/>
      <c r="F32" s="102"/>
      <c r="G32" s="102"/>
    </row>
    <row r="33" spans="2:7" x14ac:dyDescent="0.15">
      <c r="B33" s="102"/>
      <c r="C33" s="102"/>
      <c r="D33" s="102"/>
      <c r="E33" s="102"/>
      <c r="F33" s="102"/>
      <c r="G33" s="102"/>
    </row>
    <row r="34" spans="2:7" x14ac:dyDescent="0.15">
      <c r="B34" s="102"/>
      <c r="C34" s="102"/>
      <c r="D34" s="102"/>
      <c r="E34" s="102"/>
      <c r="F34" s="102"/>
      <c r="G34" s="102"/>
    </row>
    <row r="52" spans="9:9" x14ac:dyDescent="0.15">
      <c r="I52" s="7"/>
    </row>
  </sheetData>
  <sheetProtection sheet="1" objects="1" scenarios="1" selectLockedCells="1"/>
  <mergeCells count="3">
    <mergeCell ref="B21:G25"/>
    <mergeCell ref="B30:G34"/>
    <mergeCell ref="B17:C17"/>
  </mergeCells>
  <phoneticPr fontId="0" type="noConversion"/>
  <printOptions horizontalCentered="1"/>
  <pageMargins left="0.75" right="0.75" top="1" bottom="1" header="0.5" footer="0.5"/>
  <pageSetup orientation="portrait" horizontalDpi="300" verticalDpi="300" r:id="rId1"/>
  <headerFooter alignWithMargins="0">
    <oddFooter>&amp;C&amp;8Personal Finance by Jeff Madura</oddFooter>
  </headerFooter>
</worksheet>
</file>

<file path=xl/worksheets/sheet16.xml><?xml version="1.0" encoding="utf-8"?>
<worksheet xmlns="http://schemas.openxmlformats.org/spreadsheetml/2006/main" xmlns:mc="http://schemas.openxmlformats.org/markup-compatibility/2006" xmlns:r="http://schemas.openxmlformats.org/officeDocument/2006/relationships" xmlns:v="urn:schemas-microsoft-com:vml"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4">
    <pageSetUpPr fitToPage="1"/>
  </sheetPr>
  <sheetViews>
    <sheetView showGridLines="0" workbookViewId="0" showRowColHeaders="0" showZeros="0" zoomScaleNormal="100">
      <selection pane="topLeft" activeCell="C2" sqref="C2"/>
    </sheetView>
  </sheetViews>
  <sheetFormatPr baseColWidth="10" defaultColWidth="8.83203125" defaultRowHeight="13"/>
  <cols>
    <col min="1" max="1" width="3.6640625" customWidth="1"/>
    <col min="2" max="8" width="8.6640625" customWidth="1"/>
    <col min="9" max="9" width="18.83203125" customWidth="1"/>
    <col min="10" max="14" width="12.6640625" customWidth="1"/>
    <col min="15" max="15" width="17.5" customWidth="1"/>
  </cols>
  <sheetData>
    <row ht="16" r="2" spans="1:14" x14ac:dyDescent="0.2">
      <c r="B2" s="30" t="s">
        <v>0</v>
      </c>
      <c r="C2" s="38"/>
      <c r="D2" s="38"/>
      <c r="E2" s="38"/>
      <c r="F2" s="38"/>
      <c r="G2" s="38"/>
      <c r="H2" s="37" t="s">
        <v>1</v>
      </c>
      <c r="I2" s="46"/>
    </row>
    <row ht="25" r="4" spans="1:14" x14ac:dyDescent="0.25">
      <c r="A4" s="7"/>
      <c r="B4" s="27" t="s">
        <v>54</v>
      </c>
      <c r="C4" s="27"/>
      <c r="D4" s="27"/>
      <c r="E4" s="27"/>
      <c r="F4" s="27"/>
      <c r="G4" s="27"/>
      <c r="H4" s="4"/>
      <c r="I4" s="4"/>
      <c r="J4" s="23"/>
    </row>
    <row ht="25" r="5" spans="1:14" x14ac:dyDescent="0.25">
      <c r="A5" s="7"/>
      <c r="B5" s="42" t="s">
        <v>150</v>
      </c>
      <c r="C5" s="42"/>
      <c r="D5" s="42"/>
      <c r="E5" s="42"/>
      <c r="F5" s="42"/>
      <c r="G5" s="42"/>
      <c r="H5" s="4"/>
      <c r="I5" s="4"/>
      <c r="J5" s="14"/>
      <c r="L5" s="7"/>
      <c r="M5" s="7"/>
      <c r="N5" s="7"/>
    </row>
    <row r="7" spans="1:14" x14ac:dyDescent="0.15">
      <c r="B7" s="1"/>
      <c r="C7" s="1"/>
      <c r="D7" s="1"/>
      <c r="E7" s="1"/>
      <c r="F7" s="1"/>
      <c r="G7" s="1"/>
      <c r="H7" s="1"/>
    </row>
    <row r="8" spans="1:14" x14ac:dyDescent="0.15">
      <c r="B8" t="s">
        <v>189</v>
      </c>
    </row>
    <row r="9" spans="1:14" x14ac:dyDescent="0.15">
      <c r="B9" t="s">
        <v>175</v>
      </c>
    </row>
    <row r="10" spans="1:14" x14ac:dyDescent="0.15">
      <c r="B10" s="119"/>
      <c r="C10" s="119"/>
      <c r="D10" s="119"/>
      <c r="E10" s="119"/>
      <c r="F10" s="119"/>
      <c r="G10" s="119"/>
      <c r="H10" s="115"/>
      <c r="I10" s="115"/>
    </row>
    <row r="11" spans="1:14" x14ac:dyDescent="0.15">
      <c r="B11" s="115"/>
      <c r="C11" s="115"/>
      <c r="D11" s="115"/>
      <c r="E11" s="115"/>
      <c r="F11" s="115"/>
      <c r="G11" s="115"/>
      <c r="H11" s="115"/>
      <c r="I11" s="115"/>
    </row>
    <row r="12" spans="1:14" x14ac:dyDescent="0.15">
      <c r="B12" s="115"/>
      <c r="C12" s="115"/>
      <c r="D12" s="115"/>
      <c r="E12" s="115"/>
      <c r="F12" s="115"/>
      <c r="G12" s="115"/>
      <c r="H12" s="115"/>
      <c r="I12" s="115"/>
    </row>
    <row r="13" spans="1:14" x14ac:dyDescent="0.15">
      <c r="B13" s="115"/>
      <c r="C13" s="115"/>
      <c r="D13" s="115"/>
      <c r="E13" s="115"/>
      <c r="F13" s="115"/>
      <c r="G13" s="115"/>
      <c r="H13" s="115"/>
      <c r="I13" s="115"/>
    </row>
    <row r="14" spans="1:14" x14ac:dyDescent="0.15">
      <c r="B14" s="115"/>
      <c r="C14" s="115"/>
      <c r="D14" s="115"/>
      <c r="E14" s="115"/>
      <c r="F14" s="115"/>
      <c r="G14" s="115"/>
      <c r="H14" s="115"/>
      <c r="I14" s="115"/>
    </row>
    <row r="16" spans="1:14" x14ac:dyDescent="0.15">
      <c r="B16" t="s">
        <v>176</v>
      </c>
    </row>
    <row r="17" spans="2:13" x14ac:dyDescent="0.15">
      <c r="B17" t="s">
        <v>41</v>
      </c>
      <c r="M17" s="7"/>
    </row>
    <row r="18" spans="2:13" x14ac:dyDescent="0.15">
      <c r="B18" s="102"/>
      <c r="C18" s="102"/>
      <c r="D18" s="102"/>
      <c r="E18" s="102"/>
      <c r="F18" s="102"/>
      <c r="G18" s="102"/>
      <c r="H18" s="102"/>
      <c r="I18" s="102"/>
    </row>
    <row r="19" spans="2:13" x14ac:dyDescent="0.15">
      <c r="B19" s="102"/>
      <c r="C19" s="102"/>
      <c r="D19" s="102"/>
      <c r="E19" s="102"/>
      <c r="F19" s="102"/>
      <c r="G19" s="102"/>
      <c r="H19" s="102"/>
      <c r="I19" s="102"/>
    </row>
    <row r="20" spans="2:13" x14ac:dyDescent="0.15">
      <c r="B20" s="102"/>
      <c r="C20" s="102"/>
      <c r="D20" s="102"/>
      <c r="E20" s="102"/>
      <c r="F20" s="102"/>
      <c r="G20" s="102"/>
      <c r="H20" s="102"/>
      <c r="I20" s="102"/>
    </row>
    <row r="21" spans="2:13" x14ac:dyDescent="0.15">
      <c r="B21" s="102"/>
      <c r="C21" s="102"/>
      <c r="D21" s="102"/>
      <c r="E21" s="102"/>
      <c r="F21" s="102"/>
      <c r="G21" s="102"/>
      <c r="H21" s="102"/>
      <c r="I21" s="102"/>
    </row>
    <row r="22" spans="2:13" x14ac:dyDescent="0.15">
      <c r="B22" s="102"/>
      <c r="C22" s="102"/>
      <c r="D22" s="102"/>
      <c r="E22" s="102"/>
      <c r="F22" s="102"/>
      <c r="G22" s="102"/>
      <c r="H22" s="102"/>
      <c r="I22" s="102"/>
    </row>
    <row ht="12.75" customHeight="1" r="41" x14ac:dyDescent="0.15"/>
    <row ht="12.75" customHeight="1" r="42" x14ac:dyDescent="0.15"/>
    <row r="61" spans="13:13" x14ac:dyDescent="0.15">
      <c r="M61" s="7"/>
    </row>
  </sheetData>
  <sheetProtection sheet="1" objects="1" scenarios="1" selectLockedCells="1"/>
  <mergeCells count="2">
    <mergeCell ref="B10:I14"/>
    <mergeCell ref="B18:I22"/>
  </mergeCells>
  <phoneticPr fontId="0" type="noConversion"/>
  <printOptions horizontalCentered="1"/>
  <pageMargins left="0.75" right="0.75" top="1" bottom="1" header="0.5" footer="0.5"/>
  <pageSetup orientation="portrait" horizontalDpi="300" verticalDpi="300"/>
  <headerFooter alignWithMargins="0">
    <oddFooter>&amp;C&amp;8Personal Finance by Jeff Madura</oddFooter>
  </headerFooter>
</worksheet>
</file>

<file path=xl/worksheets/sheet17.xml><?xml version="1.0" encoding="utf-8"?>
<worksheet xmlns="http://schemas.openxmlformats.org/spreadsheetml/2006/main" xmlns:mc="http://schemas.openxmlformats.org/markup-compatibility/2006" xmlns:r="http://schemas.openxmlformats.org/officeDocument/2006/relationships" xmlns:v="urn:schemas-microsoft-com:vml"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5">
    <pageSetUpPr fitToPage="1"/>
  </sheetPr>
  <sheetViews>
    <sheetView showGridLines="0" workbookViewId="0" showRowColHeaders="0" showZeros="0" zoomScaleNormal="100">
      <selection pane="topLeft" activeCell="C2" sqref="C2"/>
    </sheetView>
  </sheetViews>
  <sheetFormatPr baseColWidth="10" defaultColWidth="8.83203125" defaultRowHeight="13"/>
  <cols>
    <col min="1" max="1" width="3.6640625" customWidth="1"/>
    <col min="2" max="4" width="8.6640625" customWidth="1"/>
    <col min="5" max="5" width="12.6640625" customWidth="1"/>
    <col min="6" max="6" width="4.6640625" customWidth="1"/>
    <col min="7" max="7" width="8.6640625" customWidth="1"/>
    <col min="8" max="8" width="18.83203125" customWidth="1"/>
    <col min="9" max="13" width="12.6640625" customWidth="1"/>
    <col min="14" max="14" width="17.5" customWidth="1"/>
  </cols>
  <sheetData>
    <row ht="16" r="2" spans="1:13" x14ac:dyDescent="0.2">
      <c r="B2" s="30" t="s">
        <v>0</v>
      </c>
      <c r="C2" s="38"/>
      <c r="D2" s="38"/>
      <c r="E2" s="38"/>
      <c r="F2" s="38"/>
      <c r="G2" s="96"/>
      <c r="H2" s="37" t="s">
        <v>1</v>
      </c>
      <c r="I2" s="46"/>
    </row>
    <row ht="25" r="4" spans="1:13" x14ac:dyDescent="0.25">
      <c r="A4" s="7"/>
      <c r="B4" s="27" t="s">
        <v>54</v>
      </c>
      <c r="C4" s="27"/>
      <c r="D4" s="27"/>
      <c r="E4" s="4"/>
      <c r="F4" s="4"/>
      <c r="G4" s="4"/>
      <c r="H4" s="4"/>
      <c r="I4" s="4"/>
      <c r="J4" s="14"/>
    </row>
    <row ht="25" r="5" spans="1:13" x14ac:dyDescent="0.25">
      <c r="A5" s="7"/>
      <c r="B5" s="42" t="s">
        <v>151</v>
      </c>
      <c r="C5" s="42"/>
      <c r="D5" s="42"/>
      <c r="E5" s="4"/>
      <c r="F5" s="4"/>
      <c r="G5" s="4"/>
      <c r="H5" s="4"/>
      <c r="I5" s="7"/>
      <c r="J5" s="14"/>
      <c r="K5" s="7"/>
      <c r="L5" s="7"/>
      <c r="M5" s="7"/>
    </row>
    <row r="7" spans="1:13" x14ac:dyDescent="0.15">
      <c r="B7" s="1"/>
      <c r="C7" s="1"/>
      <c r="D7" s="1"/>
      <c r="E7" s="1"/>
      <c r="F7" s="1"/>
      <c r="G7" s="1"/>
    </row>
    <row r="8" spans="1:13" x14ac:dyDescent="0.15">
      <c r="B8" t="s">
        <v>42</v>
      </c>
    </row>
    <row r="9" spans="1:13" x14ac:dyDescent="0.15">
      <c r="B9" t="s">
        <v>43</v>
      </c>
    </row>
    <row r="10" spans="1:13" x14ac:dyDescent="0.15">
      <c r="B10" s="119"/>
      <c r="C10" s="119"/>
      <c r="D10" s="119"/>
      <c r="E10" s="115"/>
      <c r="F10" s="115"/>
      <c r="G10" s="115"/>
      <c r="H10" s="115"/>
      <c r="I10" s="115"/>
    </row>
    <row r="11" spans="1:13" x14ac:dyDescent="0.15">
      <c r="B11" s="115"/>
      <c r="C11" s="115"/>
      <c r="D11" s="115"/>
      <c r="E11" s="115"/>
      <c r="F11" s="115"/>
      <c r="G11" s="115"/>
      <c r="H11" s="115"/>
      <c r="I11" s="115"/>
    </row>
    <row r="12" spans="1:13" x14ac:dyDescent="0.15">
      <c r="B12" s="115"/>
      <c r="C12" s="115"/>
      <c r="D12" s="115"/>
      <c r="E12" s="115"/>
      <c r="F12" s="115"/>
      <c r="G12" s="115"/>
      <c r="H12" s="115"/>
      <c r="I12" s="115"/>
    </row>
    <row r="13" spans="1:13" x14ac:dyDescent="0.15">
      <c r="B13" s="115"/>
      <c r="C13" s="115"/>
      <c r="D13" s="115"/>
      <c r="E13" s="115"/>
      <c r="F13" s="115"/>
      <c r="G13" s="115"/>
      <c r="H13" s="115"/>
      <c r="I13" s="115"/>
    </row>
    <row r="14" spans="1:13" x14ac:dyDescent="0.15">
      <c r="B14" s="115"/>
      <c r="C14" s="115"/>
      <c r="D14" s="115"/>
      <c r="E14" s="115"/>
      <c r="F14" s="115"/>
      <c r="G14" s="115"/>
      <c r="H14" s="115"/>
      <c r="I14" s="115"/>
    </row>
    <row r="16" spans="1:13" x14ac:dyDescent="0.15">
      <c r="B16" s="31" t="s">
        <v>230</v>
      </c>
    </row>
    <row r="17" spans="2:12" x14ac:dyDescent="0.15">
      <c r="B17" t="s">
        <v>96</v>
      </c>
      <c r="L17" s="7"/>
    </row>
    <row r="18" spans="2:12" x14ac:dyDescent="0.15">
      <c r="B18" s="102"/>
      <c r="C18" s="102"/>
      <c r="D18" s="102"/>
      <c r="E18" s="102"/>
      <c r="F18" s="102"/>
      <c r="G18" s="102"/>
      <c r="H18" s="102"/>
      <c r="I18" s="102"/>
    </row>
    <row r="19" spans="2:12" x14ac:dyDescent="0.15">
      <c r="B19" s="102"/>
      <c r="C19" s="102"/>
      <c r="D19" s="102"/>
      <c r="E19" s="102"/>
      <c r="F19" s="102"/>
      <c r="G19" s="102"/>
      <c r="H19" s="102"/>
      <c r="I19" s="102"/>
    </row>
    <row r="20" spans="2:12" x14ac:dyDescent="0.15">
      <c r="B20" s="102"/>
      <c r="C20" s="102"/>
      <c r="D20" s="102"/>
      <c r="E20" s="102"/>
      <c r="F20" s="102"/>
      <c r="G20" s="102"/>
      <c r="H20" s="102"/>
      <c r="I20" s="102"/>
    </row>
    <row r="21" spans="2:12" x14ac:dyDescent="0.15">
      <c r="B21" s="102"/>
      <c r="C21" s="102"/>
      <c r="D21" s="102"/>
      <c r="E21" s="102"/>
      <c r="F21" s="102"/>
      <c r="G21" s="102"/>
      <c r="H21" s="102"/>
      <c r="I21" s="102"/>
    </row>
    <row r="22" spans="2:12" x14ac:dyDescent="0.15">
      <c r="B22" s="102"/>
      <c r="C22" s="102"/>
      <c r="D22" s="102"/>
      <c r="E22" s="102"/>
      <c r="F22" s="102"/>
      <c r="G22" s="102"/>
      <c r="H22" s="102"/>
      <c r="I22" s="102"/>
    </row>
    <row r="24" spans="2:12" x14ac:dyDescent="0.15">
      <c r="B24" s="31" t="s">
        <v>231</v>
      </c>
    </row>
    <row r="25" spans="2:12" x14ac:dyDescent="0.15">
      <c r="B25" s="31" t="s">
        <v>232</v>
      </c>
    </row>
    <row r="26" spans="2:12" x14ac:dyDescent="0.15">
      <c r="B26" s="102"/>
      <c r="C26" s="102"/>
      <c r="D26" s="102"/>
      <c r="E26" s="102"/>
      <c r="F26" s="102"/>
      <c r="G26" s="102"/>
      <c r="H26" s="102"/>
      <c r="I26" s="102"/>
    </row>
    <row r="27" spans="2:12" x14ac:dyDescent="0.15">
      <c r="B27" s="102"/>
      <c r="C27" s="102"/>
      <c r="D27" s="102"/>
      <c r="E27" s="102"/>
      <c r="F27" s="102"/>
      <c r="G27" s="102"/>
      <c r="H27" s="102"/>
      <c r="I27" s="102"/>
    </row>
    <row r="28" spans="2:12" x14ac:dyDescent="0.15">
      <c r="B28" s="102"/>
      <c r="C28" s="102"/>
      <c r="D28" s="102"/>
      <c r="E28" s="102"/>
      <c r="F28" s="102"/>
      <c r="G28" s="102"/>
      <c r="H28" s="102"/>
      <c r="I28" s="102"/>
    </row>
    <row r="29" spans="2:12" x14ac:dyDescent="0.15">
      <c r="B29" s="102"/>
      <c r="C29" s="102"/>
      <c r="D29" s="102"/>
      <c r="E29" s="102"/>
      <c r="F29" s="102"/>
      <c r="G29" s="102"/>
      <c r="H29" s="102"/>
      <c r="I29" s="102"/>
    </row>
    <row r="30" spans="2:12" x14ac:dyDescent="0.15">
      <c r="B30" s="102"/>
      <c r="C30" s="102"/>
      <c r="D30" s="102"/>
      <c r="E30" s="102"/>
      <c r="F30" s="102"/>
      <c r="G30" s="102"/>
      <c r="H30" s="102"/>
      <c r="I30" s="102"/>
    </row>
    <row r="31" spans="2:12" x14ac:dyDescent="0.15">
      <c r="F31" s="45"/>
      <c r="G31" s="45"/>
    </row>
    <row r="32" spans="2:12" x14ac:dyDescent="0.15">
      <c r="B32" t="s">
        <v>110</v>
      </c>
    </row>
    <row r="33" spans="2:9" x14ac:dyDescent="0.15">
      <c r="B33" t="s">
        <v>190</v>
      </c>
    </row>
    <row ht="12.75" customHeight="1" r="34" spans="2:9" x14ac:dyDescent="0.15">
      <c r="B34" t="s">
        <v>97</v>
      </c>
    </row>
    <row ht="12.75" customHeight="1" r="35" spans="2:9" x14ac:dyDescent="0.15">
      <c r="B35" t="s">
        <v>142</v>
      </c>
    </row>
    <row r="36" spans="2:9" x14ac:dyDescent="0.15">
      <c r="B36" s="102"/>
      <c r="C36" s="102"/>
      <c r="D36" s="102"/>
      <c r="E36" s="102"/>
      <c r="F36" s="102"/>
      <c r="G36" s="102"/>
      <c r="H36" s="102"/>
      <c r="I36" s="102"/>
    </row>
    <row r="37" spans="2:9" x14ac:dyDescent="0.15">
      <c r="B37" s="102"/>
      <c r="C37" s="102"/>
      <c r="D37" s="102"/>
      <c r="E37" s="102"/>
      <c r="F37" s="102"/>
      <c r="G37" s="102"/>
      <c r="H37" s="102"/>
      <c r="I37" s="102"/>
    </row>
    <row r="38" spans="2:9" x14ac:dyDescent="0.15">
      <c r="B38" s="102"/>
      <c r="C38" s="102"/>
      <c r="D38" s="102"/>
      <c r="E38" s="102"/>
      <c r="F38" s="102"/>
      <c r="G38" s="102"/>
      <c r="H38" s="102"/>
      <c r="I38" s="102"/>
    </row>
    <row r="39" spans="2:9" x14ac:dyDescent="0.15">
      <c r="B39" s="102"/>
      <c r="C39" s="102"/>
      <c r="D39" s="102"/>
      <c r="E39" s="102"/>
      <c r="F39" s="102"/>
      <c r="G39" s="102"/>
      <c r="H39" s="102"/>
      <c r="I39" s="102"/>
    </row>
    <row r="40" spans="2:9" x14ac:dyDescent="0.15">
      <c r="B40" s="102"/>
      <c r="C40" s="102"/>
      <c r="D40" s="102"/>
      <c r="E40" s="102"/>
      <c r="F40" s="102"/>
      <c r="G40" s="102"/>
      <c r="H40" s="102"/>
      <c r="I40" s="102"/>
    </row>
    <row r="52" spans="12:12" x14ac:dyDescent="0.15">
      <c r="L52" s="7"/>
    </row>
  </sheetData>
  <sheetProtection sheet="1" objects="1" scenarios="1" selectLockedCells="1"/>
  <mergeCells count="4">
    <mergeCell ref="B10:I14"/>
    <mergeCell ref="B18:I22"/>
    <mergeCell ref="B26:I30"/>
    <mergeCell ref="B36:I40"/>
  </mergeCells>
  <phoneticPr fontId="0" type="noConversion"/>
  <printOptions horizontalCentered="1"/>
  <pageMargins left="0.75" right="0.75" top="1" bottom="1" header="0.5" footer="0.5"/>
  <pageSetup orientation="portrait" horizontalDpi="300" verticalDpi="300"/>
  <headerFooter alignWithMargins="0">
    <oddFooter>&amp;C&amp;8Personal Finance by Jeff Madura</oddFooter>
  </headerFooter>
</worksheet>
</file>

<file path=xl/worksheets/sheet18.xml><?xml version="1.0" encoding="utf-8"?>
<worksheet xmlns="http://schemas.openxmlformats.org/spreadsheetml/2006/main" xmlns:mc="http://schemas.openxmlformats.org/markup-compatibility/2006" xmlns:r="http://schemas.openxmlformats.org/officeDocument/2006/relationships" xmlns:v="urn:schemas-microsoft-com:vml"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6">
    <pageSetUpPr fitToPage="1"/>
  </sheetPr>
  <sheetViews>
    <sheetView showGridLines="0" workbookViewId="0" showRowColHeaders="0" showZeros="0" zoomScaleNormal="100">
      <selection pane="topLeft" activeCell="C2" sqref="C2"/>
    </sheetView>
  </sheetViews>
  <sheetFormatPr baseColWidth="10" defaultColWidth="8.83203125" defaultRowHeight="13"/>
  <cols>
    <col min="1" max="1" width="3.6640625" customWidth="1"/>
    <col min="2" max="8" width="8.6640625" customWidth="1"/>
    <col min="9" max="9" width="18.83203125" customWidth="1"/>
    <col min="10" max="14" width="12.6640625" customWidth="1"/>
    <col min="15" max="15" width="17.5" customWidth="1"/>
  </cols>
  <sheetData>
    <row ht="16" r="2" spans="1:14" x14ac:dyDescent="0.2">
      <c r="B2" s="30" t="s">
        <v>0</v>
      </c>
      <c r="C2" s="38"/>
      <c r="D2" s="38"/>
      <c r="E2" s="38"/>
      <c r="F2" s="38"/>
      <c r="G2" s="37"/>
      <c r="H2" s="37" t="s">
        <v>1</v>
      </c>
      <c r="I2" s="46"/>
    </row>
    <row ht="25" r="4" spans="1:14" x14ac:dyDescent="0.25">
      <c r="A4" s="7"/>
      <c r="B4" s="27" t="s">
        <v>54</v>
      </c>
      <c r="C4" s="4"/>
      <c r="D4" s="4"/>
      <c r="E4" s="4"/>
      <c r="F4" s="4"/>
      <c r="G4" s="4"/>
      <c r="H4" s="4"/>
      <c r="I4" s="4"/>
      <c r="J4" s="23"/>
    </row>
    <row ht="25" r="5" spans="1:14" x14ac:dyDescent="0.25">
      <c r="A5" s="7"/>
      <c r="B5" s="42" t="s">
        <v>152</v>
      </c>
      <c r="C5" s="4"/>
      <c r="D5" s="4"/>
      <c r="E5" s="4"/>
      <c r="F5" s="4"/>
      <c r="G5" s="4"/>
      <c r="H5" s="4"/>
      <c r="I5" s="4"/>
      <c r="J5" s="14"/>
      <c r="L5" s="7"/>
      <c r="M5" s="7"/>
      <c r="N5" s="7"/>
    </row>
    <row r="7" spans="1:14" x14ac:dyDescent="0.15">
      <c r="B7" s="1"/>
      <c r="C7" s="1"/>
      <c r="D7" s="1"/>
      <c r="E7" s="1"/>
      <c r="F7" s="1"/>
      <c r="G7" s="1"/>
      <c r="H7" s="1"/>
    </row>
    <row r="8" spans="1:14" x14ac:dyDescent="0.15">
      <c r="B8" t="s">
        <v>9</v>
      </c>
    </row>
    <row r="9" spans="1:14" x14ac:dyDescent="0.15">
      <c r="B9" t="s">
        <v>10</v>
      </c>
    </row>
    <row r="10" spans="1:14" x14ac:dyDescent="0.15">
      <c r="B10" s="119"/>
      <c r="C10" s="115"/>
      <c r="D10" s="115"/>
      <c r="E10" s="115"/>
      <c r="F10" s="115"/>
      <c r="G10" s="115"/>
      <c r="H10" s="115"/>
      <c r="I10" s="115"/>
    </row>
    <row r="11" spans="1:14" x14ac:dyDescent="0.15">
      <c r="B11" s="115"/>
      <c r="C11" s="115"/>
      <c r="D11" s="115"/>
      <c r="E11" s="115"/>
      <c r="F11" s="115"/>
      <c r="G11" s="115"/>
      <c r="H11" s="115"/>
      <c r="I11" s="115"/>
    </row>
    <row r="12" spans="1:14" x14ac:dyDescent="0.15">
      <c r="B12" s="115"/>
      <c r="C12" s="115"/>
      <c r="D12" s="115"/>
      <c r="E12" s="115"/>
      <c r="F12" s="115"/>
      <c r="G12" s="115"/>
      <c r="H12" s="115"/>
      <c r="I12" s="115"/>
    </row>
    <row r="13" spans="1:14" x14ac:dyDescent="0.15">
      <c r="B13" s="115"/>
      <c r="C13" s="115"/>
      <c r="D13" s="115"/>
      <c r="E13" s="115"/>
      <c r="F13" s="115"/>
      <c r="G13" s="115"/>
      <c r="H13" s="115"/>
      <c r="I13" s="115"/>
    </row>
    <row r="14" spans="1:14" x14ac:dyDescent="0.15">
      <c r="B14" s="115"/>
      <c r="C14" s="115"/>
      <c r="D14" s="115"/>
      <c r="E14" s="115"/>
      <c r="F14" s="115"/>
      <c r="G14" s="115"/>
      <c r="H14" s="115"/>
      <c r="I14" s="115"/>
    </row>
    <row r="16" spans="1:14" x14ac:dyDescent="0.15">
      <c r="B16" t="s">
        <v>21</v>
      </c>
    </row>
    <row r="17" spans="2:13" x14ac:dyDescent="0.15">
      <c r="B17" s="119"/>
      <c r="C17" s="115"/>
      <c r="D17" s="115"/>
      <c r="E17" s="115"/>
      <c r="F17" s="115"/>
      <c r="G17" s="115"/>
      <c r="H17" s="115"/>
      <c r="I17" s="115"/>
      <c r="M17" s="7"/>
    </row>
    <row r="18" spans="2:13" x14ac:dyDescent="0.15">
      <c r="B18" s="115"/>
      <c r="C18" s="115"/>
      <c r="D18" s="115"/>
      <c r="E18" s="115"/>
      <c r="F18" s="115"/>
      <c r="G18" s="115"/>
      <c r="H18" s="115"/>
      <c r="I18" s="115"/>
    </row>
    <row r="19" spans="2:13" x14ac:dyDescent="0.15">
      <c r="B19" s="115"/>
      <c r="C19" s="115"/>
      <c r="D19" s="115"/>
      <c r="E19" s="115"/>
      <c r="F19" s="115"/>
      <c r="G19" s="115"/>
      <c r="H19" s="115"/>
      <c r="I19" s="115"/>
    </row>
    <row r="20" spans="2:13" x14ac:dyDescent="0.15">
      <c r="B20" s="115"/>
      <c r="C20" s="115"/>
      <c r="D20" s="115"/>
      <c r="E20" s="115"/>
      <c r="F20" s="115"/>
      <c r="G20" s="115"/>
      <c r="H20" s="115"/>
      <c r="I20" s="115"/>
    </row>
    <row r="21" spans="2:13" x14ac:dyDescent="0.15">
      <c r="B21" s="115"/>
      <c r="C21" s="115"/>
      <c r="D21" s="115"/>
      <c r="E21" s="115"/>
      <c r="F21" s="115"/>
      <c r="G21" s="115"/>
      <c r="H21" s="115"/>
      <c r="I21" s="115"/>
    </row>
    <row r="23" spans="2:13" x14ac:dyDescent="0.15">
      <c r="B23" t="s">
        <v>11</v>
      </c>
    </row>
    <row r="24" spans="2:13" x14ac:dyDescent="0.15">
      <c r="B24" t="s">
        <v>12</v>
      </c>
    </row>
    <row r="25" spans="2:13" x14ac:dyDescent="0.15">
      <c r="B25" s="102"/>
      <c r="C25" s="102"/>
      <c r="D25" s="102"/>
      <c r="E25" s="102"/>
      <c r="F25" s="102"/>
      <c r="G25" s="102"/>
      <c r="H25" s="102"/>
      <c r="I25" s="102"/>
    </row>
    <row r="26" spans="2:13" x14ac:dyDescent="0.15">
      <c r="B26" s="102"/>
      <c r="C26" s="102"/>
      <c r="D26" s="102"/>
      <c r="E26" s="102"/>
      <c r="F26" s="102"/>
      <c r="G26" s="102"/>
      <c r="H26" s="102"/>
      <c r="I26" s="102"/>
    </row>
    <row r="27" spans="2:13" x14ac:dyDescent="0.15">
      <c r="B27" s="102"/>
      <c r="C27" s="102"/>
      <c r="D27" s="102"/>
      <c r="E27" s="102"/>
      <c r="F27" s="102"/>
      <c r="G27" s="102"/>
      <c r="H27" s="102"/>
      <c r="I27" s="102"/>
    </row>
    <row r="28" spans="2:13" x14ac:dyDescent="0.15">
      <c r="B28" s="102"/>
      <c r="C28" s="102"/>
      <c r="D28" s="102"/>
      <c r="E28" s="102"/>
      <c r="F28" s="102"/>
      <c r="G28" s="102"/>
      <c r="H28" s="102"/>
      <c r="I28" s="102"/>
    </row>
    <row r="29" spans="2:13" x14ac:dyDescent="0.15">
      <c r="B29" s="102"/>
      <c r="C29" s="102"/>
      <c r="D29" s="102"/>
      <c r="E29" s="102"/>
      <c r="F29" s="102"/>
      <c r="G29" s="102"/>
      <c r="H29" s="102"/>
      <c r="I29" s="102"/>
    </row>
    <row ht="12.75" customHeight="1" r="42" x14ac:dyDescent="0.15"/>
    <row ht="12.75" customHeight="1" r="43" x14ac:dyDescent="0.15"/>
    <row r="62" spans="13:13" x14ac:dyDescent="0.15">
      <c r="M62" s="7"/>
    </row>
  </sheetData>
  <sheetProtection sheet="1" objects="1" scenarios="1" selectLockedCells="1"/>
  <mergeCells count="3">
    <mergeCell ref="B10:I14"/>
    <mergeCell ref="B17:I21"/>
    <mergeCell ref="B25:I29"/>
  </mergeCells>
  <phoneticPr fontId="0" type="noConversion"/>
  <printOptions horizontalCentered="1"/>
  <pageMargins left="0.75" right="0.75" top="1" bottom="1" header="0.5" footer="0.5"/>
  <pageSetup orientation="portrait" horizontalDpi="300" verticalDpi="300"/>
  <headerFooter alignWithMargins="0">
    <oddFooter>&amp;C&amp;8Personal Finance by Jeff Madura</oddFooter>
  </headerFooter>
</worksheet>
</file>

<file path=xl/worksheets/sheet19.xml><?xml version="1.0" encoding="utf-8"?>
<worksheet xmlns="http://schemas.openxmlformats.org/spreadsheetml/2006/main" xmlns:mc="http://schemas.openxmlformats.org/markup-compatibility/2006" xmlns:r="http://schemas.openxmlformats.org/officeDocument/2006/relationships" xmlns:v="urn:schemas-microsoft-com:vml"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7">
    <pageSetUpPr fitToPage="1"/>
  </sheetPr>
  <sheetViews>
    <sheetView showGridLines="0" workbookViewId="0" showZeros="0" zoomScaleNormal="100">
      <selection pane="topLeft" activeCell="C2" sqref="C2"/>
    </sheetView>
  </sheetViews>
  <sheetFormatPr baseColWidth="10" defaultColWidth="8.83203125" defaultRowHeight="13"/>
  <cols>
    <col min="1" max="1" width="3.6640625" customWidth="1"/>
    <col min="2" max="7" width="8.6640625" customWidth="1"/>
    <col min="8" max="8" width="18.83203125" customWidth="1"/>
    <col min="9" max="13" width="12.6640625" customWidth="1"/>
    <col min="14" max="14" width="17.5" customWidth="1"/>
  </cols>
  <sheetData>
    <row ht="16" r="2" spans="1:13" x14ac:dyDescent="0.2">
      <c r="B2" s="30" t="s">
        <v>0</v>
      </c>
      <c r="C2" s="38"/>
      <c r="D2" s="38"/>
      <c r="E2" s="38"/>
      <c r="F2" s="38"/>
      <c r="G2" s="37" t="s">
        <v>1</v>
      </c>
      <c r="H2" s="46"/>
    </row>
    <row ht="25" r="4" spans="1:13" x14ac:dyDescent="0.25">
      <c r="A4" s="7"/>
      <c r="B4" s="27" t="s">
        <v>54</v>
      </c>
      <c r="C4" s="4"/>
      <c r="D4" s="4"/>
      <c r="E4" s="4"/>
      <c r="F4" s="4"/>
      <c r="G4" s="4"/>
      <c r="H4" s="4"/>
      <c r="I4" s="23"/>
    </row>
    <row ht="25" r="5" spans="1:13" x14ac:dyDescent="0.25">
      <c r="A5" s="7"/>
      <c r="B5" s="42" t="s">
        <v>153</v>
      </c>
      <c r="C5" s="4"/>
      <c r="D5" s="4"/>
      <c r="E5" s="4"/>
      <c r="F5" s="4"/>
      <c r="G5" s="4"/>
      <c r="H5" s="4"/>
      <c r="I5" s="14"/>
      <c r="K5" s="7"/>
      <c r="L5" s="7"/>
      <c r="M5" s="7"/>
    </row>
    <row r="7" spans="1:13" x14ac:dyDescent="0.15">
      <c r="B7" s="1"/>
      <c r="C7" s="1"/>
      <c r="D7" s="1"/>
      <c r="E7" s="1"/>
      <c r="F7" s="1"/>
      <c r="G7" s="1"/>
    </row>
    <row r="8" spans="1:13" x14ac:dyDescent="0.15">
      <c r="B8" s="100" t="s">
        <v>191</v>
      </c>
      <c r="C8" s="120"/>
      <c r="D8" s="120"/>
      <c r="E8" s="120"/>
      <c r="F8" s="120"/>
      <c r="G8" s="120"/>
      <c r="H8" s="120"/>
    </row>
    <row r="9" spans="1:13" x14ac:dyDescent="0.15">
      <c r="B9" s="120"/>
      <c r="C9" s="120"/>
      <c r="D9" s="120"/>
      <c r="E9" s="120"/>
      <c r="F9" s="120"/>
      <c r="G9" s="120"/>
      <c r="H9" s="120"/>
    </row>
    <row r="10" spans="1:13" x14ac:dyDescent="0.15">
      <c r="B10" s="102"/>
      <c r="C10" s="102"/>
      <c r="D10" s="102"/>
      <c r="E10" s="102"/>
      <c r="F10" s="102"/>
      <c r="G10" s="102"/>
      <c r="H10" s="102"/>
    </row>
    <row r="11" spans="1:13" x14ac:dyDescent="0.15">
      <c r="B11" s="102"/>
      <c r="C11" s="102"/>
      <c r="D11" s="102"/>
      <c r="E11" s="102"/>
      <c r="F11" s="102"/>
      <c r="G11" s="102"/>
      <c r="H11" s="102"/>
    </row>
    <row r="12" spans="1:13" x14ac:dyDescent="0.15">
      <c r="B12" s="102"/>
      <c r="C12" s="102"/>
      <c r="D12" s="102"/>
      <c r="E12" s="102"/>
      <c r="F12" s="102"/>
      <c r="G12" s="102"/>
      <c r="H12" s="102"/>
    </row>
    <row r="13" spans="1:13" x14ac:dyDescent="0.15">
      <c r="B13" s="102"/>
      <c r="C13" s="102"/>
      <c r="D13" s="102"/>
      <c r="E13" s="102"/>
      <c r="F13" s="102"/>
      <c r="G13" s="102"/>
      <c r="H13" s="102"/>
    </row>
    <row r="14" spans="1:13" x14ac:dyDescent="0.15">
      <c r="B14" s="102"/>
      <c r="C14" s="102"/>
      <c r="D14" s="102"/>
      <c r="E14" s="102"/>
      <c r="F14" s="102"/>
      <c r="G14" s="102"/>
      <c r="H14" s="102"/>
    </row>
    <row r="16" spans="1:13" x14ac:dyDescent="0.15">
      <c r="B16" s="100" t="s">
        <v>192</v>
      </c>
      <c r="C16" s="120"/>
      <c r="D16" s="120"/>
      <c r="E16" s="120"/>
      <c r="F16" s="120"/>
      <c r="G16" s="120"/>
      <c r="H16" s="120"/>
      <c r="L16" s="7"/>
    </row>
    <row r="17" spans="2:8" x14ac:dyDescent="0.15">
      <c r="B17" s="120"/>
      <c r="C17" s="120"/>
      <c r="D17" s="120"/>
      <c r="E17" s="120"/>
      <c r="F17" s="120"/>
      <c r="G17" s="120"/>
      <c r="H17" s="120"/>
    </row>
    <row r="18" spans="2:8" x14ac:dyDescent="0.15">
      <c r="B18" s="120"/>
      <c r="C18" s="120"/>
      <c r="D18" s="120"/>
      <c r="E18" s="120"/>
      <c r="F18" s="120"/>
      <c r="G18" s="120"/>
      <c r="H18" s="120"/>
    </row>
    <row r="19" spans="2:8" x14ac:dyDescent="0.15">
      <c r="B19" s="120"/>
      <c r="C19" s="120"/>
      <c r="D19" s="120"/>
      <c r="E19" s="120"/>
      <c r="F19" s="120"/>
      <c r="G19" s="120"/>
      <c r="H19" s="120"/>
    </row>
    <row ht="25.5" customHeight="1" r="20" spans="2:8" x14ac:dyDescent="0.15">
      <c r="B20" s="120"/>
      <c r="C20" s="120"/>
      <c r="D20" s="120"/>
      <c r="E20" s="120"/>
      <c r="F20" s="120"/>
      <c r="G20" s="120"/>
      <c r="H20" s="120"/>
    </row>
    <row r="21" spans="2:8" x14ac:dyDescent="0.15">
      <c r="B21" s="102"/>
      <c r="C21" s="102"/>
      <c r="D21" s="102"/>
      <c r="E21" s="102"/>
      <c r="F21" s="102"/>
      <c r="G21" s="102"/>
      <c r="H21" s="102"/>
    </row>
    <row r="22" spans="2:8" x14ac:dyDescent="0.15">
      <c r="B22" s="102"/>
      <c r="C22" s="102"/>
      <c r="D22" s="102"/>
      <c r="E22" s="102"/>
      <c r="F22" s="102"/>
      <c r="G22" s="102"/>
      <c r="H22" s="102"/>
    </row>
    <row r="23" spans="2:8" x14ac:dyDescent="0.15">
      <c r="B23" s="102"/>
      <c r="C23" s="102"/>
      <c r="D23" s="102"/>
      <c r="E23" s="102"/>
      <c r="F23" s="102"/>
      <c r="G23" s="102"/>
      <c r="H23" s="102"/>
    </row>
    <row r="24" spans="2:8" x14ac:dyDescent="0.15">
      <c r="B24" s="102"/>
      <c r="C24" s="102"/>
      <c r="D24" s="102"/>
      <c r="E24" s="102"/>
      <c r="F24" s="102"/>
      <c r="G24" s="102"/>
      <c r="H24" s="102"/>
    </row>
    <row r="25" spans="2:8" x14ac:dyDescent="0.15">
      <c r="B25" s="102"/>
      <c r="C25" s="102"/>
      <c r="D25" s="102"/>
      <c r="E25" s="102"/>
      <c r="F25" s="102"/>
      <c r="G25" s="102"/>
      <c r="H25" s="102"/>
    </row>
    <row r="26" spans="2:8" x14ac:dyDescent="0.15">
      <c r="B26" s="102"/>
      <c r="C26" s="102"/>
      <c r="D26" s="102"/>
      <c r="E26" s="102"/>
      <c r="F26" s="102"/>
      <c r="G26" s="102"/>
      <c r="H26" s="102"/>
    </row>
    <row r="28" spans="2:8" x14ac:dyDescent="0.15">
      <c r="B28" s="100" t="s">
        <v>193</v>
      </c>
      <c r="C28" s="120"/>
      <c r="D28" s="120"/>
      <c r="E28" s="120"/>
      <c r="F28" s="120"/>
      <c r="G28" s="120"/>
      <c r="H28" s="120"/>
    </row>
    <row r="29" spans="2:8" x14ac:dyDescent="0.15">
      <c r="B29" s="120"/>
      <c r="C29" s="120"/>
      <c r="D29" s="120"/>
      <c r="E29" s="120"/>
      <c r="F29" s="120"/>
      <c r="G29" s="120"/>
      <c r="H29" s="120"/>
    </row>
    <row r="30" spans="2:8" x14ac:dyDescent="0.15">
      <c r="B30" s="120"/>
      <c r="C30" s="120"/>
      <c r="D30" s="120"/>
      <c r="E30" s="120"/>
      <c r="F30" s="120"/>
      <c r="G30" s="120"/>
      <c r="H30" s="120"/>
    </row>
    <row r="31" spans="2:8" x14ac:dyDescent="0.15">
      <c r="B31" s="120"/>
      <c r="C31" s="120"/>
      <c r="D31" s="120"/>
      <c r="E31" s="120"/>
      <c r="F31" s="120"/>
      <c r="G31" s="120"/>
      <c r="H31" s="120"/>
    </row>
    <row r="32" spans="2:8" x14ac:dyDescent="0.15">
      <c r="B32" s="102"/>
      <c r="C32" s="102"/>
      <c r="D32" s="102"/>
      <c r="E32" s="102"/>
      <c r="F32" s="102"/>
      <c r="G32" s="102"/>
      <c r="H32" s="102"/>
    </row>
    <row r="33" spans="2:8" x14ac:dyDescent="0.15">
      <c r="B33" s="102"/>
      <c r="C33" s="102"/>
      <c r="D33" s="102"/>
      <c r="E33" s="102"/>
      <c r="F33" s="102"/>
      <c r="G33" s="102"/>
      <c r="H33" s="102"/>
    </row>
    <row r="34" spans="2:8" x14ac:dyDescent="0.15">
      <c r="B34" s="102"/>
      <c r="C34" s="102"/>
      <c r="D34" s="102"/>
      <c r="E34" s="102"/>
      <c r="F34" s="102"/>
      <c r="G34" s="102"/>
      <c r="H34" s="102"/>
    </row>
    <row r="35" spans="2:8" x14ac:dyDescent="0.15">
      <c r="B35" s="102"/>
      <c r="C35" s="102"/>
      <c r="D35" s="102"/>
      <c r="E35" s="102"/>
      <c r="F35" s="102"/>
      <c r="G35" s="102"/>
      <c r="H35" s="102"/>
    </row>
    <row r="36" spans="2:8" x14ac:dyDescent="0.15">
      <c r="B36" s="102"/>
      <c r="C36" s="102"/>
      <c r="D36" s="102"/>
      <c r="E36" s="102"/>
      <c r="F36" s="102"/>
      <c r="G36" s="102"/>
      <c r="H36" s="102"/>
    </row>
    <row r="37" spans="2:8" x14ac:dyDescent="0.15">
      <c r="B37" s="102"/>
      <c r="C37" s="102"/>
      <c r="D37" s="102"/>
      <c r="E37" s="102"/>
      <c r="F37" s="102"/>
      <c r="G37" s="102"/>
      <c r="H37" s="102"/>
    </row>
    <row ht="12.75" customHeight="1" r="38" spans="2:8" x14ac:dyDescent="0.15"/>
    <row ht="12.75" customHeight="1" r="39" spans="2:8" x14ac:dyDescent="0.15"/>
    <row r="58" spans="12:12" x14ac:dyDescent="0.15">
      <c r="L58" s="7"/>
    </row>
  </sheetData>
  <sheetProtection sheet="1" objects="1" scenarios="1" selectLockedCells="1"/>
  <mergeCells count="6">
    <mergeCell ref="B10:H14"/>
    <mergeCell ref="B21:H26"/>
    <mergeCell ref="B32:H37"/>
    <mergeCell ref="B8:H9"/>
    <mergeCell ref="B16:H20"/>
    <mergeCell ref="B28:H31"/>
  </mergeCells>
  <phoneticPr fontId="0" type="noConversion"/>
  <printOptions horizontalCentered="1"/>
  <pageMargins left="0.75" right="0.75" top="1" bottom="1" header="0.5" footer="0.5"/>
  <pageSetup orientation="portrait" horizontalDpi="300" verticalDpi="300"/>
  <headerFooter alignWithMargins="0">
    <oddFooter>&amp;C&amp;8Personal Finance by Jeff Madura</oddFooter>
  </headerFooter>
</worksheet>
</file>

<file path=xl/worksheets/sheet2.xml><?xml version="1.0" encoding="utf-8"?>
<worksheet xmlns="http://schemas.openxmlformats.org/spreadsheetml/2006/main" xmlns:mc="http://schemas.openxmlformats.org/markup-compatibility/2006" xmlns:r="http://schemas.openxmlformats.org/officeDocument/2006/relationships" xmlns:v="urn:schemas-microsoft-com:vml"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575F8-4767-5B4B-A7A7-2081746C9F11}">
  <sheetViews>
    <sheetView workbookViewId="0">
      <selection pane="topLeft" activeCell="A1" sqref="A1"/>
    </sheetView>
  </sheetViews>
  <sheetFormatPr baseColWidth="10" defaultRowHeight="13"/>
  <sheetData>
</sheetData>
  <pageMargins left="0.7" right="0.7" top="0.75" bottom="0.75" header="0.3" footer="0.3"/>
</worksheet>
</file>

<file path=xl/worksheets/sheet20.xml><?xml version="1.0" encoding="utf-8"?>
<worksheet xmlns="http://schemas.openxmlformats.org/spreadsheetml/2006/main" xmlns:mc="http://schemas.openxmlformats.org/markup-compatibility/2006" xmlns:r="http://schemas.openxmlformats.org/officeDocument/2006/relationships" xmlns:v="urn:schemas-microsoft-com:vml"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pageSetUpPr fitToPage="1"/>
  </sheetPr>
  <sheetViews>
    <sheetView showGridLines="0" workbookViewId="0" showRowColHeaders="0" showZeros="0" zoomScaleNormal="100">
      <selection pane="topLeft" activeCell="C2" sqref="C2"/>
    </sheetView>
  </sheetViews>
  <sheetFormatPr baseColWidth="10" defaultColWidth="8.83203125" defaultRowHeight="13"/>
  <cols>
    <col min="1" max="1" width="3.6640625" customWidth="1"/>
    <col min="2" max="2" width="8.6640625" customWidth="1"/>
    <col min="3" max="4" width="12.6640625" customWidth="1"/>
    <col min="5" max="6" width="8.6640625" customWidth="1"/>
    <col min="7" max="7" width="18.83203125" customWidth="1"/>
    <col min="8" max="12" width="12.6640625" customWidth="1"/>
    <col min="13" max="13" width="17.5" customWidth="1"/>
  </cols>
  <sheetData>
    <row ht="16" r="2" spans="1:12" x14ac:dyDescent="0.2">
      <c r="B2" s="30" t="s">
        <v>0</v>
      </c>
      <c r="C2" s="38"/>
      <c r="D2" s="38"/>
      <c r="E2" s="38"/>
      <c r="F2" s="37"/>
      <c r="G2" s="37" t="s">
        <v>1</v>
      </c>
      <c r="H2" s="39"/>
    </row>
    <row ht="25" r="4" spans="1:12" x14ac:dyDescent="0.25">
      <c r="A4" s="7"/>
      <c r="B4" s="27" t="s">
        <v>54</v>
      </c>
      <c r="C4" s="27"/>
      <c r="D4" s="4"/>
      <c r="E4" s="4"/>
      <c r="F4" s="4"/>
      <c r="G4" s="4"/>
      <c r="H4" s="4"/>
    </row>
    <row ht="25" r="5" spans="1:12" x14ac:dyDescent="0.25">
      <c r="A5" s="7"/>
      <c r="B5" s="42" t="s">
        <v>154</v>
      </c>
      <c r="C5" s="42"/>
      <c r="D5" s="4"/>
      <c r="E5" s="4"/>
      <c r="F5" s="4"/>
      <c r="G5" s="4"/>
      <c r="H5" s="7"/>
      <c r="I5" s="14"/>
      <c r="J5" s="7"/>
      <c r="K5" s="7"/>
      <c r="L5" s="7"/>
    </row>
    <row r="7" spans="1:12" x14ac:dyDescent="0.15">
      <c r="B7" s="1"/>
      <c r="C7" s="1"/>
      <c r="D7" s="1"/>
      <c r="E7" s="1"/>
      <c r="F7" s="1"/>
    </row>
    <row r="8" spans="1:12" x14ac:dyDescent="0.15">
      <c r="B8" s="31" t="s">
        <v>22</v>
      </c>
    </row>
    <row r="9" spans="1:12" x14ac:dyDescent="0.15">
      <c r="B9" t="s">
        <v>23</v>
      </c>
    </row>
    <row r="10" spans="1:12" x14ac:dyDescent="0.15">
      <c r="B10" t="s">
        <v>44</v>
      </c>
    </row>
    <row r="12" spans="1:12" x14ac:dyDescent="0.15">
      <c r="B12" s="2" t="s">
        <v>45</v>
      </c>
    </row>
    <row r="13" spans="1:12" x14ac:dyDescent="0.15">
      <c r="B13" s="12" t="s">
        <v>157</v>
      </c>
      <c r="C13" s="12"/>
      <c r="D13" s="22"/>
    </row>
    <row r="14" spans="1:12" x14ac:dyDescent="0.15">
      <c r="B14" s="21" t="s">
        <v>66</v>
      </c>
      <c r="C14" s="18"/>
      <c r="D14" s="13"/>
    </row>
    <row r="15" spans="1:12" x14ac:dyDescent="0.15">
      <c r="B15" s="21" t="s">
        <v>156</v>
      </c>
      <c r="C15" s="18"/>
      <c r="D15" s="35"/>
    </row>
    <row r="16" spans="1:12" x14ac:dyDescent="0.15">
      <c r="B16" s="20" t="s">
        <v>46</v>
      </c>
      <c r="C16" s="12"/>
      <c r="D16" s="82">
        <f>FV(D15,D14,-D13)</f>
        <v>0</v>
      </c>
      <c r="E16" s="16"/>
      <c r="F16" s="16"/>
    </row>
    <row r="17" spans="2:11" x14ac:dyDescent="0.15">
      <c r="K17" s="7"/>
    </row>
    <row r="19" spans="2:11" x14ac:dyDescent="0.15">
      <c r="B19" s="31" t="s">
        <v>233</v>
      </c>
    </row>
    <row r="20" spans="2:11" x14ac:dyDescent="0.15">
      <c r="B20" s="31" t="s">
        <v>234</v>
      </c>
    </row>
    <row r="21" spans="2:11" x14ac:dyDescent="0.15">
      <c r="B21" s="31" t="s">
        <v>235</v>
      </c>
    </row>
    <row r="22" spans="2:11" x14ac:dyDescent="0.15">
      <c r="B22" s="31" t="s">
        <v>236</v>
      </c>
    </row>
    <row r="23" spans="2:11" x14ac:dyDescent="0.15">
      <c r="B23" s="102"/>
      <c r="C23" s="102"/>
      <c r="D23" s="102"/>
      <c r="E23" s="102"/>
      <c r="F23" s="102"/>
      <c r="G23" s="102"/>
      <c r="H23" s="102"/>
    </row>
    <row r="24" spans="2:11" x14ac:dyDescent="0.15">
      <c r="B24" s="102"/>
      <c r="C24" s="102"/>
      <c r="D24" s="102"/>
      <c r="E24" s="102"/>
      <c r="F24" s="102"/>
      <c r="G24" s="102"/>
      <c r="H24" s="102"/>
    </row>
    <row r="25" spans="2:11" x14ac:dyDescent="0.15">
      <c r="B25" s="102"/>
      <c r="C25" s="102"/>
      <c r="D25" s="102"/>
      <c r="E25" s="102"/>
      <c r="F25" s="102"/>
      <c r="G25" s="102"/>
      <c r="H25" s="102"/>
    </row>
    <row r="26" spans="2:11" x14ac:dyDescent="0.15">
      <c r="B26" s="102"/>
      <c r="C26" s="102"/>
      <c r="D26" s="102"/>
      <c r="E26" s="102"/>
      <c r="F26" s="102"/>
      <c r="G26" s="102"/>
      <c r="H26" s="102"/>
    </row>
    <row r="27" spans="2:11" x14ac:dyDescent="0.15">
      <c r="B27" s="102"/>
      <c r="C27" s="102"/>
      <c r="D27" s="102"/>
      <c r="E27" s="102"/>
      <c r="F27" s="102"/>
      <c r="G27" s="102"/>
      <c r="H27" s="102"/>
    </row>
    <row ht="12.75" customHeight="1" r="35" x14ac:dyDescent="0.15"/>
    <row ht="12.75" customHeight="1" r="36" x14ac:dyDescent="0.15"/>
  </sheetData>
  <sheetProtection sheet="1" objects="1" scenarios="1" selectLockedCells="1"/>
  <mergeCells count="1">
    <mergeCell ref="B23:H27"/>
  </mergeCells>
  <phoneticPr fontId="0" type="noConversion"/>
  <printOptions horizontalCentered="1"/>
  <pageMargins left="0.75" right="0.75" top="1" bottom="1" header="0.5" footer="0.5"/>
  <pageSetup orientation="portrait" horizontalDpi="300" verticalDpi="300"/>
  <headerFooter alignWithMargins="0">
    <oddFooter>&amp;C&amp;8Personal Finance by Jeff Madura</oddFooter>
  </headerFooter>
</worksheet>
</file>

<file path=xl/worksheets/sheet21.xml><?xml version="1.0" encoding="utf-8"?>
<worksheet xmlns="http://schemas.openxmlformats.org/spreadsheetml/2006/main" xmlns:mc="http://schemas.openxmlformats.org/markup-compatibility/2006" xmlns:r="http://schemas.openxmlformats.org/officeDocument/2006/relationships" xmlns:v="urn:schemas-microsoft-com:vml"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pageSetUpPr fitToPage="1"/>
  </sheetPr>
  <sheetViews>
    <sheetView showGridLines="0" workbookViewId="0" showRowColHeaders="0" showZeros="0" zoomScaleNormal="100">
      <selection pane="topLeft" activeCell="C2" sqref="C2"/>
    </sheetView>
  </sheetViews>
  <sheetFormatPr baseColWidth="10" defaultColWidth="8.83203125" defaultRowHeight="13"/>
  <cols>
    <col min="1" max="1" width="3.6640625" customWidth="1"/>
    <col min="2" max="8" width="8.6640625" customWidth="1"/>
    <col min="9" max="9" width="18.83203125" customWidth="1"/>
    <col min="10" max="14" width="12.6640625" customWidth="1"/>
    <col min="15" max="15" width="17.5" customWidth="1"/>
  </cols>
  <sheetData>
    <row ht="16" r="2" spans="1:14" x14ac:dyDescent="0.2">
      <c r="B2" s="30" t="s">
        <v>0</v>
      </c>
      <c r="C2" s="38"/>
      <c r="D2" s="38"/>
      <c r="E2" s="38"/>
      <c r="F2" s="38"/>
      <c r="G2" s="96"/>
      <c r="H2" s="37" t="s">
        <v>1</v>
      </c>
      <c r="I2" s="46"/>
    </row>
    <row r="3" spans="1:14" x14ac:dyDescent="0.15">
      <c r="C3" s="6" t="s">
        <v>47</v>
      </c>
    </row>
    <row ht="25" r="4" spans="1:14" x14ac:dyDescent="0.25">
      <c r="A4" s="7"/>
      <c r="B4" s="27" t="s">
        <v>54</v>
      </c>
      <c r="C4" s="4"/>
      <c r="D4" s="4"/>
      <c r="E4" s="4"/>
      <c r="F4" s="4"/>
      <c r="G4" s="4"/>
      <c r="H4" s="4"/>
      <c r="I4" s="4"/>
      <c r="J4" s="23"/>
    </row>
    <row ht="25" r="5" spans="1:14" x14ac:dyDescent="0.25">
      <c r="A5" s="7"/>
      <c r="B5" s="42" t="s">
        <v>155</v>
      </c>
      <c r="C5" s="4"/>
      <c r="D5" s="4"/>
      <c r="E5" s="4"/>
      <c r="F5" s="4"/>
      <c r="G5" s="4"/>
      <c r="H5" s="4"/>
      <c r="I5" s="4"/>
      <c r="J5" s="14"/>
      <c r="L5" s="7"/>
      <c r="M5" s="7"/>
      <c r="N5" s="7"/>
    </row>
    <row r="7" spans="1:14" x14ac:dyDescent="0.15">
      <c r="B7" s="1"/>
      <c r="C7" s="1"/>
      <c r="D7" s="1"/>
      <c r="E7" s="1"/>
      <c r="F7" s="1"/>
      <c r="G7" s="1"/>
      <c r="H7" s="1"/>
    </row>
    <row r="8" spans="1:14" x14ac:dyDescent="0.15">
      <c r="B8" t="s">
        <v>98</v>
      </c>
    </row>
    <row r="9" spans="1:14" x14ac:dyDescent="0.15">
      <c r="B9" s="119"/>
      <c r="C9" s="115"/>
      <c r="D9" s="115"/>
      <c r="E9" s="115"/>
      <c r="F9" s="115"/>
      <c r="G9" s="115"/>
      <c r="H9" s="115"/>
      <c r="I9" s="115"/>
    </row>
    <row r="10" spans="1:14" x14ac:dyDescent="0.15">
      <c r="B10" s="115"/>
      <c r="C10" s="115"/>
      <c r="D10" s="115"/>
      <c r="E10" s="115"/>
      <c r="F10" s="115"/>
      <c r="G10" s="115"/>
      <c r="H10" s="115"/>
      <c r="I10" s="115"/>
    </row>
    <row r="11" spans="1:14" x14ac:dyDescent="0.15">
      <c r="B11" s="115"/>
      <c r="C11" s="115"/>
      <c r="D11" s="115"/>
      <c r="E11" s="115"/>
      <c r="F11" s="115"/>
      <c r="G11" s="115"/>
      <c r="H11" s="115"/>
      <c r="I11" s="115"/>
    </row>
    <row r="12" spans="1:14" x14ac:dyDescent="0.15">
      <c r="B12" s="115"/>
      <c r="C12" s="115"/>
      <c r="D12" s="115"/>
      <c r="E12" s="115"/>
      <c r="F12" s="115"/>
      <c r="G12" s="115"/>
      <c r="H12" s="115"/>
      <c r="I12" s="115"/>
    </row>
    <row r="13" spans="1:14" x14ac:dyDescent="0.15">
      <c r="B13" s="115"/>
      <c r="C13" s="115"/>
      <c r="D13" s="115"/>
      <c r="E13" s="115"/>
      <c r="F13" s="115"/>
      <c r="G13" s="115"/>
      <c r="H13" s="115"/>
      <c r="I13" s="115"/>
    </row>
    <row r="15" spans="1:14" x14ac:dyDescent="0.15">
      <c r="B15" t="s">
        <v>177</v>
      </c>
      <c r="M15" s="7"/>
    </row>
    <row r="16" spans="1:14" x14ac:dyDescent="0.15">
      <c r="B16" s="102"/>
      <c r="C16" s="102"/>
      <c r="D16" s="102"/>
      <c r="E16" s="102"/>
      <c r="F16" s="102"/>
      <c r="G16" s="102"/>
      <c r="H16" s="102"/>
      <c r="I16" s="102"/>
    </row>
    <row r="17" spans="2:9" x14ac:dyDescent="0.15">
      <c r="B17" s="102"/>
      <c r="C17" s="102"/>
      <c r="D17" s="102"/>
      <c r="E17" s="102"/>
      <c r="F17" s="102"/>
      <c r="G17" s="102"/>
      <c r="H17" s="102"/>
      <c r="I17" s="102"/>
    </row>
    <row r="18" spans="2:9" x14ac:dyDescent="0.15">
      <c r="B18" s="102"/>
      <c r="C18" s="102"/>
      <c r="D18" s="102"/>
      <c r="E18" s="102"/>
      <c r="F18" s="102"/>
      <c r="G18" s="102"/>
      <c r="H18" s="102"/>
      <c r="I18" s="102"/>
    </row>
    <row r="19" spans="2:9" x14ac:dyDescent="0.15">
      <c r="B19" s="102"/>
      <c r="C19" s="102"/>
      <c r="D19" s="102"/>
      <c r="E19" s="102"/>
      <c r="F19" s="102"/>
      <c r="G19" s="102"/>
      <c r="H19" s="102"/>
      <c r="I19" s="102"/>
    </row>
    <row r="20" spans="2:9" x14ac:dyDescent="0.15">
      <c r="B20" s="102"/>
      <c r="C20" s="102"/>
      <c r="D20" s="102"/>
      <c r="E20" s="102"/>
      <c r="F20" s="102"/>
      <c r="G20" s="102"/>
      <c r="H20" s="102"/>
      <c r="I20" s="102"/>
    </row>
    <row r="22" spans="2:9" x14ac:dyDescent="0.15">
      <c r="B22" t="s">
        <v>99</v>
      </c>
    </row>
    <row r="23" spans="2:9" x14ac:dyDescent="0.15">
      <c r="B23" t="s">
        <v>100</v>
      </c>
    </row>
    <row r="24" spans="2:9" x14ac:dyDescent="0.15">
      <c r="B24" t="s">
        <v>101</v>
      </c>
    </row>
    <row r="25" spans="2:9" x14ac:dyDescent="0.15">
      <c r="B25" s="102"/>
      <c r="C25" s="102"/>
      <c r="D25" s="102"/>
      <c r="E25" s="102"/>
      <c r="F25" s="102"/>
      <c r="G25" s="102"/>
      <c r="H25" s="102"/>
      <c r="I25" s="102"/>
    </row>
    <row r="26" spans="2:9" x14ac:dyDescent="0.15">
      <c r="B26" s="102"/>
      <c r="C26" s="102"/>
      <c r="D26" s="102"/>
      <c r="E26" s="102"/>
      <c r="F26" s="102"/>
      <c r="G26" s="102"/>
      <c r="H26" s="102"/>
      <c r="I26" s="102"/>
    </row>
    <row r="27" spans="2:9" x14ac:dyDescent="0.15">
      <c r="B27" s="102"/>
      <c r="C27" s="102"/>
      <c r="D27" s="102"/>
      <c r="E27" s="102"/>
      <c r="F27" s="102"/>
      <c r="G27" s="102"/>
      <c r="H27" s="102"/>
      <c r="I27" s="102"/>
    </row>
    <row r="28" spans="2:9" x14ac:dyDescent="0.15">
      <c r="B28" s="102"/>
      <c r="C28" s="102"/>
      <c r="D28" s="102"/>
      <c r="E28" s="102"/>
      <c r="F28" s="102"/>
      <c r="G28" s="102"/>
      <c r="H28" s="102"/>
      <c r="I28" s="102"/>
    </row>
    <row r="29" spans="2:9" x14ac:dyDescent="0.15">
      <c r="B29" s="102"/>
      <c r="C29" s="102"/>
      <c r="D29" s="102"/>
      <c r="E29" s="102"/>
      <c r="F29" s="102"/>
      <c r="G29" s="102"/>
      <c r="H29" s="102"/>
      <c r="I29" s="102"/>
    </row>
    <row ht="12.75" customHeight="1" r="36" x14ac:dyDescent="0.15"/>
    <row ht="12.75" customHeight="1" r="37" x14ac:dyDescent="0.15"/>
    <row r="56" spans="13:13" x14ac:dyDescent="0.15">
      <c r="M56" s="7"/>
    </row>
  </sheetData>
  <sheetProtection sheet="1" objects="1" scenarios="1" selectLockedCells="1"/>
  <mergeCells count="3">
    <mergeCell ref="B9:I13"/>
    <mergeCell ref="B16:I20"/>
    <mergeCell ref="B25:I29"/>
  </mergeCells>
  <phoneticPr fontId="0" type="noConversion"/>
  <printOptions horizontalCentered="1"/>
  <pageMargins left="0.75" right="0.75" top="1" bottom="1" header="0.5" footer="0.5"/>
  <pageSetup orientation="portrait" horizontalDpi="300" verticalDpi="300"/>
  <headerFooter alignWithMargins="0">
    <oddFooter>&amp;C&amp;8Personal Finance by Jeff Madura</oddFooter>
  </headerFooter>
</worksheet>
</file>

<file path=xl/worksheets/sheet22.xml><?xml version="1.0" encoding="utf-8"?>
<worksheet xmlns="http://schemas.openxmlformats.org/spreadsheetml/2006/main" xmlns:mc="http://schemas.openxmlformats.org/markup-compatibility/2006" xmlns:r="http://schemas.openxmlformats.org/officeDocument/2006/relationships" xmlns:v="urn:schemas-microsoft-com:vml"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8"/>
  <sheetViews>
    <sheetView workbookViewId="0">
      <selection pane="topLeft" activeCell="A1"/>
    </sheetView>
  </sheetViews>
  <sheetFormatPr baseColWidth="10" defaultColWidth="8.83203125" defaultRowHeight="13"/>
  <cols>
    <col min="1" max="1" width="15.33203125" customWidth="1"/>
  </cols>
  <sheetData>
    <row r="1" spans="1:2" x14ac:dyDescent="0.15">
      <c r="A1" t="s">
        <v>160</v>
      </c>
      <c r="B1" s="14" t="b">
        <v>1</v>
      </c>
    </row>
    <row r="2" spans="1:2" x14ac:dyDescent="0.15">
      <c r="A2" t="s">
        <v>161</v>
      </c>
      <c r="B2" t="s">
        <v>162</v>
      </c>
    </row>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mc="http://schemas.openxmlformats.org/markup-compatibility/2006" xmlns:r="http://schemas.openxmlformats.org/officeDocument/2006/relationships" xmlns:v="urn:schemas-microsoft-com:vml"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pageSetUpPr fitToPage="1"/>
  </sheetPr>
  <sheetViews>
    <sheetView showGridLines="0" workbookViewId="0" showZeros="0" zoomScaleNormal="100">
      <selection pane="topLeft" activeCell="C3" sqref="C3"/>
    </sheetView>
  </sheetViews>
  <sheetFormatPr baseColWidth="10" defaultColWidth="8.83203125" defaultRowHeight="13"/>
  <cols>
    <col min="1" max="1" width="3.6640625" customWidth="1"/>
    <col min="2" max="2" width="8.6640625" customWidth="1"/>
    <col min="3" max="3" width="35.6640625" customWidth="1"/>
    <col min="4" max="4" width="4.6640625" customWidth="1"/>
    <col min="5" max="5" width="24.6640625" customWidth="1"/>
    <col min="6" max="10" width="12.6640625" customWidth="1"/>
    <col min="11" max="11" width="17.5" customWidth="1"/>
  </cols>
  <sheetData>
    <row ht="16" r="2" spans="1:10" x14ac:dyDescent="0.2">
      <c r="B2" s="30" t="s">
        <v>0</v>
      </c>
      <c r="C2" s="38"/>
      <c r="D2" s="38"/>
      <c r="E2" s="37" t="e">
        <f>#REF!</f>
        <v>#REF!</v>
      </c>
      <c r="F2" s="46"/>
    </row>
    <row ht="25" r="4" spans="1:10" x14ac:dyDescent="0.25">
      <c r="A4" s="7"/>
      <c r="B4" s="27" t="s">
        <v>54</v>
      </c>
      <c r="C4" s="33"/>
      <c r="D4" s="33"/>
      <c r="E4" s="33"/>
      <c r="F4" s="76"/>
    </row>
    <row ht="25" r="5" spans="1:10" x14ac:dyDescent="0.25">
      <c r="A5" s="7"/>
      <c r="B5" s="43" t="s">
        <v>118</v>
      </c>
      <c r="C5" s="5"/>
      <c r="D5" s="4"/>
      <c r="E5" s="4"/>
      <c r="F5" s="14"/>
      <c r="H5" s="7"/>
      <c r="I5" s="7"/>
      <c r="J5" s="7"/>
    </row>
    <row r="7" spans="1:10" x14ac:dyDescent="0.15">
      <c r="B7" s="1" t="s">
        <v>102</v>
      </c>
      <c r="C7" s="1"/>
      <c r="D7" s="1"/>
    </row>
    <row r="8" spans="1:10" x14ac:dyDescent="0.15">
      <c r="B8" t="s">
        <v>133</v>
      </c>
    </row>
    <row r="9" spans="1:10" x14ac:dyDescent="0.15">
      <c r="B9" s="6"/>
      <c r="C9" s="6"/>
    </row>
    <row ht="20" r="10" spans="1:10" x14ac:dyDescent="0.2">
      <c r="B10" s="5" t="s">
        <v>67</v>
      </c>
      <c r="C10" s="5"/>
      <c r="D10" s="7"/>
      <c r="E10" s="7"/>
      <c r="F10" s="14"/>
      <c r="G10" s="7"/>
      <c r="H10" s="7"/>
      <c r="I10" s="7"/>
    </row>
    <row ht="14" r="12" spans="1:10" thickBot="1" x14ac:dyDescent="0.2">
      <c r="B12" s="2" t="s">
        <v>68</v>
      </c>
      <c r="C12" s="2"/>
      <c r="E12" s="10" t="s">
        <v>79</v>
      </c>
    </row>
    <row r="13" spans="1:10" x14ac:dyDescent="0.15">
      <c r="B13" s="77" t="s">
        <v>247</v>
      </c>
      <c r="C13" s="78"/>
      <c r="E13" s="65"/>
    </row>
    <row r="14" spans="1:10" x14ac:dyDescent="0.15">
      <c r="B14" s="77" t="s">
        <v>248</v>
      </c>
      <c r="C14" s="78"/>
      <c r="E14" s="66"/>
    </row>
    <row r="15" spans="1:10" x14ac:dyDescent="0.15">
      <c r="B15" s="2" t="s">
        <v>69</v>
      </c>
      <c r="C15" s="2"/>
      <c r="E15" s="89">
        <f>SUM(E13:E14)</f>
        <v>0</v>
      </c>
    </row>
    <row r="16" spans="1:10" x14ac:dyDescent="0.15">
      <c r="B16" s="2"/>
      <c r="C16" s="2"/>
      <c r="E16" s="90"/>
    </row>
    <row r="17" spans="2:5" x14ac:dyDescent="0.15">
      <c r="B17" s="2" t="s">
        <v>70</v>
      </c>
      <c r="C17" s="2"/>
      <c r="E17" s="83"/>
    </row>
    <row r="18" spans="2:5" x14ac:dyDescent="0.15">
      <c r="B18" s="78" t="s">
        <v>237</v>
      </c>
      <c r="C18" s="78"/>
      <c r="E18" s="65" t="s">
        <v>195</v>
      </c>
    </row>
    <row r="19" spans="2:5" x14ac:dyDescent="0.15">
      <c r="B19" s="78" t="s">
        <v>238</v>
      </c>
      <c r="C19" s="78"/>
      <c r="E19" s="66"/>
    </row>
    <row r="20" spans="2:5" x14ac:dyDescent="0.15">
      <c r="B20" s="78" t="s">
        <v>71</v>
      </c>
      <c r="C20" s="78"/>
      <c r="E20" s="66"/>
    </row>
    <row r="21" spans="2:5" x14ac:dyDescent="0.15">
      <c r="B21" s="78" t="s">
        <v>194</v>
      </c>
      <c r="C21" s="78"/>
      <c r="E21" s="66"/>
    </row>
    <row r="22" spans="2:5" x14ac:dyDescent="0.15">
      <c r="B22" s="78" t="s">
        <v>72</v>
      </c>
      <c r="C22" s="78"/>
      <c r="E22" s="66"/>
    </row>
    <row r="23" spans="2:5" x14ac:dyDescent="0.15">
      <c r="B23" s="78" t="s">
        <v>73</v>
      </c>
      <c r="C23" s="78"/>
      <c r="E23" s="66"/>
    </row>
    <row r="24" spans="2:5" x14ac:dyDescent="0.15">
      <c r="B24" s="78" t="s">
        <v>74</v>
      </c>
      <c r="C24" s="78"/>
      <c r="E24" s="66"/>
    </row>
    <row r="25" spans="2:5" x14ac:dyDescent="0.15">
      <c r="B25" s="78" t="s">
        <v>75</v>
      </c>
      <c r="C25" s="78"/>
      <c r="E25" s="66"/>
    </row>
    <row r="26" spans="2:5" x14ac:dyDescent="0.15">
      <c r="B26" s="78" t="s">
        <v>178</v>
      </c>
      <c r="C26" s="78"/>
      <c r="E26" s="66"/>
    </row>
    <row r="27" spans="2:5" x14ac:dyDescent="0.15">
      <c r="B27" s="78" t="s">
        <v>76</v>
      </c>
      <c r="C27" s="78"/>
      <c r="E27" s="66"/>
    </row>
    <row r="28" spans="2:5" x14ac:dyDescent="0.15">
      <c r="B28" s="78" t="s">
        <v>139</v>
      </c>
      <c r="C28" s="78"/>
      <c r="E28" s="66"/>
    </row>
    <row r="29" spans="2:5" x14ac:dyDescent="0.15">
      <c r="B29" s="78" t="s">
        <v>80</v>
      </c>
      <c r="C29" s="78"/>
      <c r="E29" s="66"/>
    </row>
    <row r="30" spans="2:5" x14ac:dyDescent="0.15">
      <c r="B30" s="2" t="s">
        <v>77</v>
      </c>
      <c r="C30" s="2"/>
      <c r="E30" s="91">
        <f>SUM(E18:E29)</f>
        <v>0</v>
      </c>
    </row>
    <row ht="14" r="31" spans="2:5" thickBot="1" x14ac:dyDescent="0.2">
      <c r="B31" s="2" t="s">
        <v>78</v>
      </c>
      <c r="C31" s="2"/>
      <c r="E31" s="87">
        <f>E15-E30</f>
        <v>0</v>
      </c>
    </row>
    <row ht="14" r="32" spans="2:5" thickTop="1" x14ac:dyDescent="0.15"/>
    <row ht="24" customHeight="1" r="51" spans="2:6" x14ac:dyDescent="0.15">
      <c r="B51" s="101" t="s">
        <v>199</v>
      </c>
      <c r="C51" s="100"/>
      <c r="D51" s="100"/>
      <c r="E51" s="100"/>
      <c r="F51" s="34"/>
    </row>
    <row ht="24" customHeight="1" r="52" spans="2:6" x14ac:dyDescent="0.15">
      <c r="B52" s="100"/>
      <c r="C52" s="100"/>
      <c r="D52" s="100"/>
      <c r="E52" s="100"/>
      <c r="F52" s="34"/>
    </row>
    <row ht="24" customHeight="1" r="53" spans="2:6" x14ac:dyDescent="0.15">
      <c r="B53" s="100"/>
      <c r="C53" s="100"/>
      <c r="D53" s="100"/>
      <c r="E53" s="100"/>
      <c r="F53" s="34"/>
    </row>
    <row ht="24" customHeight="1" r="54" spans="2:6" x14ac:dyDescent="0.15">
      <c r="B54" s="100"/>
      <c r="C54" s="100"/>
      <c r="D54" s="100"/>
      <c r="E54" s="100"/>
      <c r="F54" s="34"/>
    </row>
    <row r="55" spans="2:6" x14ac:dyDescent="0.15">
      <c r="B55" s="34"/>
      <c r="C55" s="34"/>
      <c r="D55" s="34"/>
      <c r="E55" s="34"/>
      <c r="F55" s="34"/>
    </row>
    <row r="56" spans="2:6" x14ac:dyDescent="0.15">
      <c r="B56" s="102"/>
      <c r="C56" s="102"/>
      <c r="D56" s="102"/>
      <c r="E56" s="102"/>
    </row>
    <row r="57" spans="2:6" x14ac:dyDescent="0.15">
      <c r="B57" s="102"/>
      <c r="C57" s="102"/>
      <c r="D57" s="102"/>
      <c r="E57" s="102"/>
    </row>
    <row r="58" spans="2:6" x14ac:dyDescent="0.15">
      <c r="B58" s="102"/>
      <c r="C58" s="102"/>
      <c r="D58" s="102"/>
      <c r="E58" s="102"/>
    </row>
    <row ht="12.75" customHeight="1" r="59" spans="2:6" x14ac:dyDescent="0.15">
      <c r="B59" s="102"/>
      <c r="C59" s="102"/>
      <c r="D59" s="102"/>
      <c r="E59" s="102"/>
    </row>
    <row ht="12.75" customHeight="1" r="60" spans="2:6" x14ac:dyDescent="0.15">
      <c r="B60" s="102"/>
      <c r="C60" s="102"/>
      <c r="D60" s="102"/>
      <c r="E60" s="102"/>
    </row>
    <row r="61" spans="2:6" x14ac:dyDescent="0.15">
      <c r="B61" s="102"/>
      <c r="C61" s="102"/>
      <c r="D61" s="102"/>
      <c r="E61" s="102"/>
    </row>
    <row r="63" spans="2:6" x14ac:dyDescent="0.15">
      <c r="B63" t="s">
        <v>103</v>
      </c>
    </row>
    <row ht="20" r="65" spans="2:9" x14ac:dyDescent="0.2">
      <c r="B65" s="5" t="s">
        <v>81</v>
      </c>
      <c r="C65" s="5"/>
      <c r="D65" s="7"/>
      <c r="E65" s="7"/>
      <c r="F65" s="14"/>
      <c r="G65" s="7"/>
      <c r="H65" s="7"/>
      <c r="I65" s="7"/>
    </row>
    <row r="66" spans="2:9" x14ac:dyDescent="0.15">
      <c r="E66" s="83"/>
    </row>
    <row ht="18" r="67" spans="2:9" x14ac:dyDescent="0.2">
      <c r="B67" s="9" t="s">
        <v>82</v>
      </c>
      <c r="C67" s="9"/>
      <c r="E67" s="83"/>
    </row>
    <row r="68" spans="2:9" x14ac:dyDescent="0.15">
      <c r="B68" s="2" t="s">
        <v>131</v>
      </c>
      <c r="C68" s="2"/>
      <c r="E68" s="83"/>
    </row>
    <row r="69" spans="2:9" x14ac:dyDescent="0.15">
      <c r="B69" s="50" t="s">
        <v>83</v>
      </c>
      <c r="E69" s="65"/>
    </row>
    <row r="70" spans="2:9" x14ac:dyDescent="0.15">
      <c r="B70" s="50" t="s">
        <v>84</v>
      </c>
      <c r="E70" s="66"/>
    </row>
    <row r="71" spans="2:9" x14ac:dyDescent="0.15">
      <c r="B71" s="50" t="s">
        <v>85</v>
      </c>
      <c r="E71" s="66"/>
    </row>
    <row r="72" spans="2:9" x14ac:dyDescent="0.15">
      <c r="B72" s="79" t="s">
        <v>86</v>
      </c>
      <c r="E72" s="85">
        <f>SUM(E69:E71)</f>
        <v>0</v>
      </c>
    </row>
    <row r="73" spans="2:9" x14ac:dyDescent="0.15">
      <c r="E73" s="84"/>
    </row>
    <row r="74" spans="2:9" x14ac:dyDescent="0.15">
      <c r="B74" s="2" t="s">
        <v>87</v>
      </c>
      <c r="C74" s="2"/>
      <c r="E74" s="84"/>
    </row>
    <row r="75" spans="2:9" x14ac:dyDescent="0.15">
      <c r="B75" s="50" t="s">
        <v>88</v>
      </c>
      <c r="E75" s="65"/>
    </row>
    <row r="76" spans="2:9" x14ac:dyDescent="0.15">
      <c r="B76" s="50" t="s">
        <v>89</v>
      </c>
      <c r="E76" s="66"/>
    </row>
    <row r="77" spans="2:9" x14ac:dyDescent="0.15">
      <c r="B77" s="50" t="s">
        <v>90</v>
      </c>
      <c r="E77" s="66"/>
    </row>
    <row r="78" spans="2:9" x14ac:dyDescent="0.15">
      <c r="B78" s="79" t="s">
        <v>91</v>
      </c>
      <c r="E78" s="85">
        <f>SUM(E75:E77)</f>
        <v>0</v>
      </c>
    </row>
    <row r="79" spans="2:9" x14ac:dyDescent="0.15">
      <c r="E79" s="84"/>
    </row>
    <row r="80" spans="2:9" x14ac:dyDescent="0.15">
      <c r="B80" s="2" t="s">
        <v>92</v>
      </c>
      <c r="C80" s="2"/>
      <c r="E80" s="84"/>
    </row>
    <row r="81" spans="2:7" x14ac:dyDescent="0.15">
      <c r="B81" s="50" t="s">
        <v>93</v>
      </c>
      <c r="E81" s="71" t="s">
        <v>195</v>
      </c>
    </row>
    <row r="82" spans="2:7" x14ac:dyDescent="0.15">
      <c r="B82" s="50" t="s">
        <v>94</v>
      </c>
      <c r="E82" s="72" t="s">
        <v>195</v>
      </c>
    </row>
    <row r="83" spans="2:7" x14ac:dyDescent="0.15">
      <c r="B83" s="50" t="s">
        <v>95</v>
      </c>
      <c r="E83" s="66"/>
    </row>
    <row r="84" spans="2:7" x14ac:dyDescent="0.15">
      <c r="B84" s="79" t="s">
        <v>130</v>
      </c>
      <c r="E84" s="85">
        <f>SUM(E81:E83)</f>
        <v>0</v>
      </c>
    </row>
    <row r="85" spans="2:7" x14ac:dyDescent="0.15">
      <c r="B85" s="79"/>
      <c r="E85" s="86"/>
    </row>
    <row r="86" spans="2:7" x14ac:dyDescent="0.15">
      <c r="B86" s="2" t="s">
        <v>132</v>
      </c>
      <c r="E86" s="83"/>
      <c r="G86" s="31" t="s">
        <v>195</v>
      </c>
    </row>
    <row r="87" spans="2:7" x14ac:dyDescent="0.15">
      <c r="B87" t="s">
        <v>250</v>
      </c>
      <c r="E87" s="71" t="s">
        <v>195</v>
      </c>
    </row>
    <row r="88" spans="2:7" x14ac:dyDescent="0.15">
      <c r="B88" t="s">
        <v>251</v>
      </c>
      <c r="E88" s="70"/>
    </row>
    <row r="89" spans="2:7" x14ac:dyDescent="0.15">
      <c r="B89" s="52" t="s">
        <v>252</v>
      </c>
      <c r="E89" s="86">
        <f>SUM(E87:E88)</f>
        <v>0</v>
      </c>
    </row>
    <row r="90" spans="2:7" x14ac:dyDescent="0.15">
      <c r="E90" s="84"/>
    </row>
    <row r="91" spans="2:7" x14ac:dyDescent="0.15">
      <c r="E91" s="86"/>
    </row>
    <row r="92" spans="2:7" x14ac:dyDescent="0.15">
      <c r="B92" s="2" t="s">
        <v>65</v>
      </c>
      <c r="C92" s="2"/>
      <c r="E92" s="85">
        <f>+E72+E78+E84+E89</f>
        <v>0</v>
      </c>
    </row>
    <row r="93" spans="2:7" x14ac:dyDescent="0.15">
      <c r="E93" s="84"/>
    </row>
    <row ht="18" r="94" spans="2:7" x14ac:dyDescent="0.2">
      <c r="B94" s="9" t="s">
        <v>55</v>
      </c>
      <c r="C94" s="9"/>
      <c r="E94" s="84"/>
    </row>
    <row r="95" spans="2:7" x14ac:dyDescent="0.15">
      <c r="B95" s="2" t="s">
        <v>56</v>
      </c>
      <c r="C95" s="2"/>
      <c r="E95" s="84"/>
    </row>
    <row r="96" spans="2:7" x14ac:dyDescent="0.15">
      <c r="B96" s="50" t="s">
        <v>249</v>
      </c>
      <c r="E96" s="65"/>
    </row>
    <row r="97" spans="2:5" x14ac:dyDescent="0.15">
      <c r="B97" s="50" t="s">
        <v>57</v>
      </c>
      <c r="E97" s="66"/>
    </row>
    <row r="98" spans="2:5" x14ac:dyDescent="0.15">
      <c r="B98" s="79" t="s">
        <v>58</v>
      </c>
      <c r="E98" s="85">
        <f>SUM(E96:E97)</f>
        <v>0</v>
      </c>
    </row>
    <row r="99" spans="2:5" x14ac:dyDescent="0.15">
      <c r="E99" s="84"/>
    </row>
    <row r="100" spans="2:5" x14ac:dyDescent="0.15">
      <c r="B100" s="2" t="s">
        <v>59</v>
      </c>
      <c r="C100" s="2"/>
      <c r="E100" s="84"/>
    </row>
    <row r="101" spans="2:5" x14ac:dyDescent="0.15">
      <c r="B101" s="50" t="s">
        <v>60</v>
      </c>
      <c r="E101" s="65"/>
    </row>
    <row r="102" spans="2:5" x14ac:dyDescent="0.15">
      <c r="B102" s="50" t="s">
        <v>61</v>
      </c>
      <c r="E102" s="66"/>
    </row>
    <row r="103" spans="2:5" x14ac:dyDescent="0.15">
      <c r="B103" s="79" t="s">
        <v>64</v>
      </c>
      <c r="E103" s="85">
        <f>SUM(E101:E102)</f>
        <v>0</v>
      </c>
    </row>
    <row r="104" spans="2:5" x14ac:dyDescent="0.15">
      <c r="E104" s="86"/>
    </row>
    <row ht="14" r="105" spans="2:5" thickBot="1" x14ac:dyDescent="0.2">
      <c r="B105" s="2" t="s">
        <v>62</v>
      </c>
      <c r="C105" s="2"/>
      <c r="E105" s="87">
        <f>SUM(E103,E98)</f>
        <v>0</v>
      </c>
    </row>
    <row ht="29.25" customHeight="1" r="106" spans="2:5" thickTop="1" x14ac:dyDescent="0.15">
      <c r="B106" s="2"/>
      <c r="C106" s="2"/>
      <c r="E106" s="86"/>
    </row>
    <row ht="19" r="107" spans="2:5" thickBot="1" x14ac:dyDescent="0.25">
      <c r="B107" s="9" t="s">
        <v>63</v>
      </c>
      <c r="C107" s="9"/>
      <c r="E107" s="88">
        <f>E92-E105</f>
        <v>0</v>
      </c>
    </row>
    <row ht="14" r="108" spans="2:5" thickTop="1" x14ac:dyDescent="0.15"/>
    <row r="109" spans="2:5" x14ac:dyDescent="0.15">
      <c r="B109" s="100" t="s">
        <v>179</v>
      </c>
      <c r="C109" s="100"/>
      <c r="D109" s="100"/>
      <c r="E109" s="100"/>
    </row>
    <row r="110" spans="2:5" x14ac:dyDescent="0.15">
      <c r="B110" s="100"/>
      <c r="C110" s="100"/>
      <c r="D110" s="100"/>
      <c r="E110" s="100"/>
    </row>
    <row r="112" spans="2:5" x14ac:dyDescent="0.15">
      <c r="B112" s="102"/>
      <c r="C112" s="102"/>
      <c r="D112" s="102"/>
      <c r="E112" s="102"/>
    </row>
    <row r="113" spans="2:5" x14ac:dyDescent="0.15">
      <c r="B113" s="102"/>
      <c r="C113" s="102"/>
      <c r="D113" s="102"/>
      <c r="E113" s="102"/>
    </row>
    <row r="114" spans="2:5" x14ac:dyDescent="0.15">
      <c r="B114" s="102"/>
      <c r="C114" s="102"/>
      <c r="D114" s="102"/>
      <c r="E114" s="102"/>
    </row>
    <row r="115" spans="2:5" x14ac:dyDescent="0.15">
      <c r="B115" s="102"/>
      <c r="C115" s="102"/>
      <c r="D115" s="102"/>
      <c r="E115" s="102"/>
    </row>
    <row r="116" spans="2:5" x14ac:dyDescent="0.15">
      <c r="B116" s="102"/>
      <c r="C116" s="102"/>
      <c r="D116" s="102"/>
      <c r="E116" s="102"/>
    </row>
  </sheetData>
  <sheetProtection sheet="1" objects="1" scenarios="1" selectLockedCells="1"/>
  <mergeCells count="4">
    <mergeCell ref="B109:E110"/>
    <mergeCell ref="B51:E54"/>
    <mergeCell ref="B56:E61"/>
    <mergeCell ref="B112:E116"/>
  </mergeCells>
  <phoneticPr fontId="0" type="noConversion"/>
  <printOptions horizontalCentered="1"/>
  <pageMargins left="0.75" right="0.75" top="1" bottom="1" header="0.5" footer="0.5"/>
  <pageSetup scale="46" orientation="portrait" horizontalDpi="300" verticalDpi="300" r:id="rId1"/>
  <headerFooter alignWithMargins="0">
    <oddFooter>&amp;C&amp;8Personal Finance by Jeff Madura</oddFooter>
  </headerFooter>
  <drawing r:id="rId2"/>
</worksheet>
</file>

<file path=xl/worksheets/sheet4.xml><?xml version="1.0" encoding="utf-8"?>
<worksheet xmlns="http://schemas.openxmlformats.org/spreadsheetml/2006/main" xmlns:mc="http://schemas.openxmlformats.org/markup-compatibility/2006" xmlns:r="http://schemas.openxmlformats.org/officeDocument/2006/relationships" xmlns:v="urn:schemas-microsoft-com:vml"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pageSetUpPr fitToPage="1"/>
  </sheetPr>
  <sheetViews>
    <sheetView showGridLines="0" workbookViewId="0" showZeros="0" zoomScaleNormal="100">
      <selection pane="topLeft" activeCell="C2" sqref="C2"/>
    </sheetView>
  </sheetViews>
  <sheetFormatPr baseColWidth="10" defaultColWidth="8.83203125" defaultRowHeight="13"/>
  <cols>
    <col min="1" max="1" width="3.6640625" customWidth="1"/>
    <col min="2" max="2" width="8.6640625" customWidth="1"/>
    <col min="3" max="3" width="32.6640625" customWidth="1"/>
    <col min="4" max="4" width="15.6640625" customWidth="1"/>
    <col min="5" max="5" width="17.5" customWidth="1"/>
    <col min="6" max="10" width="12.6640625" customWidth="1"/>
    <col min="11" max="11" width="17.5" customWidth="1"/>
  </cols>
  <sheetData>
    <row ht="16" r="2" spans="1:10" x14ac:dyDescent="0.2">
      <c r="B2" s="30" t="s">
        <v>0</v>
      </c>
      <c r="C2" s="38"/>
      <c r="D2" s="37"/>
      <c r="E2" s="37" t="e">
        <f>#REF!</f>
        <v>#REF!</v>
      </c>
      <c r="F2" s="39"/>
    </row>
    <row r="3" spans="1:10" x14ac:dyDescent="0.15">
      <c r="F3" s="14"/>
    </row>
    <row ht="25" r="4" spans="1:10" x14ac:dyDescent="0.25">
      <c r="A4" s="7"/>
      <c r="B4" s="27" t="s">
        <v>54</v>
      </c>
      <c r="C4" s="33"/>
      <c r="D4" s="33"/>
      <c r="E4" s="33"/>
      <c r="F4" s="23"/>
    </row>
    <row ht="25" r="5" spans="1:10" x14ac:dyDescent="0.25">
      <c r="A5" s="7"/>
      <c r="B5" s="43" t="s">
        <v>119</v>
      </c>
      <c r="C5" s="5"/>
      <c r="D5" s="4"/>
      <c r="E5" s="4"/>
      <c r="F5" s="14"/>
      <c r="H5" s="7"/>
      <c r="I5" s="7"/>
      <c r="J5" s="7"/>
    </row>
    <row r="7" spans="1:10" x14ac:dyDescent="0.15">
      <c r="B7" s="1"/>
      <c r="C7" s="1"/>
      <c r="D7" s="1"/>
    </row>
    <row r="8" spans="1:10" x14ac:dyDescent="0.15">
      <c r="B8" t="s">
        <v>104</v>
      </c>
    </row>
    <row r="9" spans="1:10" x14ac:dyDescent="0.15">
      <c r="B9" t="s">
        <v>105</v>
      </c>
    </row>
    <row r="10" spans="1:10" x14ac:dyDescent="0.15">
      <c r="B10" t="s">
        <v>163</v>
      </c>
    </row>
    <row r="11" spans="1:10" x14ac:dyDescent="0.15">
      <c r="B11" t="s">
        <v>164</v>
      </c>
    </row>
    <row r="13" spans="1:10" x14ac:dyDescent="0.15">
      <c r="B13" s="17" t="s">
        <v>165</v>
      </c>
      <c r="C13" s="17"/>
    </row>
    <row r="14" spans="1:10" x14ac:dyDescent="0.15">
      <c r="B14" s="21" t="s">
        <v>106</v>
      </c>
      <c r="C14" s="18"/>
      <c r="D14" s="22"/>
      <c r="E14" s="22"/>
    </row>
    <row r="15" spans="1:10" x14ac:dyDescent="0.15">
      <c r="B15" s="21" t="s">
        <v>107</v>
      </c>
      <c r="C15" s="18"/>
      <c r="D15" s="24"/>
      <c r="E15" s="24"/>
    </row>
    <row r="16" spans="1:10" x14ac:dyDescent="0.15">
      <c r="B16" s="21" t="s">
        <v>66</v>
      </c>
      <c r="C16" s="18"/>
      <c r="D16" s="25"/>
      <c r="E16" s="25"/>
    </row>
    <row r="17" spans="2:9" x14ac:dyDescent="0.15">
      <c r="B17" s="12" t="s">
        <v>108</v>
      </c>
      <c r="C17" s="12"/>
      <c r="D17" s="82">
        <f>FV(D15,D16,-D14)</f>
        <v>0</v>
      </c>
      <c r="E17" s="82">
        <f>FV(E15,E16,-E14)</f>
        <v>0</v>
      </c>
      <c r="I17" s="7"/>
    </row>
    <row r="19" spans="2:9" x14ac:dyDescent="0.15">
      <c r="B19" s="17" t="s">
        <v>166</v>
      </c>
      <c r="C19" s="17"/>
    </row>
    <row r="20" spans="2:9" x14ac:dyDescent="0.15">
      <c r="B20" s="12" t="s">
        <v>106</v>
      </c>
      <c r="C20" s="12"/>
      <c r="D20" s="22"/>
      <c r="E20" s="22"/>
    </row>
    <row r="21" spans="2:9" x14ac:dyDescent="0.15">
      <c r="B21" s="21" t="s">
        <v>107</v>
      </c>
      <c r="C21" s="18"/>
      <c r="D21" s="24"/>
      <c r="E21" s="24"/>
    </row>
    <row r="22" spans="2:9" x14ac:dyDescent="0.15">
      <c r="B22" s="21" t="s">
        <v>66</v>
      </c>
      <c r="C22" s="18"/>
      <c r="D22" s="25"/>
      <c r="E22" s="25"/>
    </row>
    <row r="23" spans="2:9" x14ac:dyDescent="0.15">
      <c r="B23" s="12" t="s">
        <v>108</v>
      </c>
      <c r="C23" s="12"/>
      <c r="D23" s="82">
        <f>FV(D21,D22,-D20)</f>
        <v>0</v>
      </c>
      <c r="E23" s="82">
        <f>FV(E21,E22,-E20)</f>
        <v>0</v>
      </c>
    </row>
    <row r="25" spans="2:9" x14ac:dyDescent="0.15">
      <c r="B25" t="s">
        <v>180</v>
      </c>
    </row>
    <row r="26" spans="2:9" x14ac:dyDescent="0.15">
      <c r="B26" t="s">
        <v>48</v>
      </c>
    </row>
    <row r="27" spans="2:9" x14ac:dyDescent="0.15">
      <c r="B27" s="106"/>
      <c r="C27" s="106"/>
      <c r="D27" s="106"/>
      <c r="E27" s="106"/>
    </row>
    <row r="28" spans="2:9" x14ac:dyDescent="0.15">
      <c r="B28" s="106"/>
      <c r="C28" s="106"/>
      <c r="D28" s="106"/>
      <c r="E28" s="106"/>
    </row>
    <row r="29" spans="2:9" x14ac:dyDescent="0.15">
      <c r="B29" s="106"/>
      <c r="C29" s="106"/>
      <c r="D29" s="106"/>
      <c r="E29" s="106"/>
    </row>
    <row r="30" spans="2:9" x14ac:dyDescent="0.15">
      <c r="B30" s="106"/>
      <c r="C30" s="106"/>
      <c r="D30" s="106"/>
      <c r="E30" s="106"/>
    </row>
    <row r="32" spans="2:9" x14ac:dyDescent="0.15">
      <c r="B32" t="s">
        <v>167</v>
      </c>
    </row>
    <row r="33" spans="1:5" x14ac:dyDescent="0.15">
      <c r="B33" t="s">
        <v>49</v>
      </c>
    </row>
    <row r="34" spans="1:5" x14ac:dyDescent="0.15">
      <c r="B34" s="106"/>
      <c r="C34" s="106"/>
      <c r="D34" s="106"/>
      <c r="E34" s="106"/>
    </row>
    <row r="35" spans="1:5" x14ac:dyDescent="0.15">
      <c r="B35" s="106"/>
      <c r="C35" s="106"/>
      <c r="D35" s="106"/>
      <c r="E35" s="106"/>
    </row>
    <row r="36" spans="1:5" x14ac:dyDescent="0.15">
      <c r="B36" s="106"/>
      <c r="C36" s="106"/>
      <c r="D36" s="106"/>
      <c r="E36" s="106"/>
    </row>
    <row r="37" spans="1:5" x14ac:dyDescent="0.15">
      <c r="B37" s="106"/>
      <c r="C37" s="106"/>
      <c r="D37" s="106"/>
      <c r="E37" s="106"/>
    </row>
    <row r="39" spans="1:5" x14ac:dyDescent="0.15">
      <c r="B39" s="14" t="s">
        <v>32</v>
      </c>
      <c r="C39" s="14"/>
    </row>
    <row r="40" spans="1:5" x14ac:dyDescent="0.15">
      <c r="B40" t="s">
        <v>33</v>
      </c>
    </row>
    <row r="41" spans="1:5" x14ac:dyDescent="0.15">
      <c r="B41" t="s">
        <v>34</v>
      </c>
    </row>
    <row ht="12.75" customHeight="1" r="42" spans="1:5" x14ac:dyDescent="0.15">
      <c r="B42" t="s">
        <v>109</v>
      </c>
    </row>
    <row ht="12.75" customHeight="1" r="43" spans="1:5" x14ac:dyDescent="0.15"/>
    <row r="44" spans="1:5" x14ac:dyDescent="0.15">
      <c r="A44" s="68"/>
      <c r="B44" s="17" t="s">
        <v>51</v>
      </c>
      <c r="C44" s="17"/>
    </row>
    <row r="45" spans="1:5" x14ac:dyDescent="0.15">
      <c r="B45" s="73" t="s">
        <v>253</v>
      </c>
      <c r="C45" s="26"/>
      <c r="D45" s="107" t="s">
        <v>195</v>
      </c>
      <c r="E45" s="108"/>
    </row>
    <row r="46" spans="1:5" x14ac:dyDescent="0.15">
      <c r="B46" s="12" t="s">
        <v>107</v>
      </c>
      <c r="C46" s="12"/>
      <c r="D46" s="109" t="s">
        <v>195</v>
      </c>
      <c r="E46" s="110"/>
    </row>
    <row r="47" spans="1:5" x14ac:dyDescent="0.15">
      <c r="B47" s="21" t="s">
        <v>66</v>
      </c>
      <c r="C47" s="18"/>
      <c r="D47" s="103" t="s">
        <v>195</v>
      </c>
      <c r="E47" s="104"/>
    </row>
    <row r="48" spans="1:5" x14ac:dyDescent="0.15">
      <c r="B48" s="69" t="s">
        <v>50</v>
      </c>
      <c r="C48" s="69"/>
      <c r="D48" s="105">
        <f>IF(AND(SUM(D45),D46,D38),D45/FV(D46,D47,-1),0)</f>
        <v>0</v>
      </c>
      <c r="E48" s="105"/>
    </row>
    <row r="62" spans="9:9" x14ac:dyDescent="0.15">
      <c r="I62" s="7"/>
    </row>
  </sheetData>
  <sheetProtection sheet="1" objects="1" scenarios="1" selectLockedCells="1"/>
  <mergeCells count="6">
    <mergeCell ref="D47:E47"/>
    <mergeCell ref="D48:E48"/>
    <mergeCell ref="B27:E30"/>
    <mergeCell ref="B34:E37"/>
    <mergeCell ref="D45:E45"/>
    <mergeCell ref="D46:E46"/>
  </mergeCells>
  <phoneticPr fontId="0" type="noConversion"/>
  <printOptions horizontalCentered="1"/>
  <pageMargins left="0.75" right="0.75" top="1" bottom="1" header="0.5" footer="0.5"/>
  <pageSetup scale="96" orientation="portrait" horizontalDpi="300" verticalDpi="300" r:id="rId1"/>
  <headerFooter alignWithMargins="0">
    <oddFooter>&amp;C&amp;8Personal Finance by Jeff Madura</oddFooter>
  </headerFooter>
</worksheet>
</file>

<file path=xl/worksheets/sheet5.xml><?xml version="1.0" encoding="utf-8"?>
<worksheet xmlns="http://schemas.openxmlformats.org/spreadsheetml/2006/main" xmlns:mc="http://schemas.openxmlformats.org/markup-compatibility/2006" xmlns:r="http://schemas.openxmlformats.org/officeDocument/2006/relationships" xmlns:v="urn:schemas-microsoft-com:vml"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pageSetUpPr fitToPage="1"/>
  </sheetPr>
  <sheetViews>
    <sheetView showGridLines="0" workbookViewId="0" showZeros="0" zoomScaleNormal="100">
      <selection pane="topLeft" activeCell="C2" sqref="C2"/>
    </sheetView>
  </sheetViews>
  <sheetFormatPr baseColWidth="10" defaultColWidth="8.83203125" defaultRowHeight="13"/>
  <cols>
    <col min="1" max="1" width="3.6640625" customWidth="1"/>
    <col min="2" max="2" width="8.5" customWidth="1"/>
    <col min="3" max="3" width="17" customWidth="1"/>
    <col min="4" max="5" width="16.6640625" customWidth="1"/>
    <col min="6" max="9" width="12.6640625" customWidth="1"/>
    <col min="10" max="10" width="17.5" customWidth="1"/>
  </cols>
  <sheetData>
    <row ht="16" r="2" spans="1:9" x14ac:dyDescent="0.2">
      <c r="B2" s="30" t="s">
        <v>0</v>
      </c>
      <c r="C2" s="38"/>
      <c r="D2" s="38"/>
      <c r="E2" s="37"/>
      <c r="F2" s="37" t="e">
        <f>#REF!</f>
        <v>#REF!</v>
      </c>
      <c r="G2" s="46"/>
    </row>
    <row ht="26.25" customHeight="1" r="4" spans="1:9" x14ac:dyDescent="0.25">
      <c r="A4" s="7"/>
      <c r="B4" s="113" t="s">
        <v>54</v>
      </c>
      <c r="C4" s="113"/>
      <c r="D4" s="113"/>
      <c r="E4" s="113"/>
      <c r="F4" s="113"/>
      <c r="G4" s="113"/>
      <c r="H4" s="32"/>
    </row>
    <row ht="18.75" customHeight="1" r="5" spans="1:9" x14ac:dyDescent="0.2">
      <c r="A5" s="14"/>
      <c r="B5" s="112" t="s">
        <v>120</v>
      </c>
      <c r="C5" s="112"/>
      <c r="D5" s="112"/>
      <c r="E5" s="112"/>
      <c r="F5" s="112"/>
      <c r="G5" s="112"/>
      <c r="H5" s="32"/>
      <c r="I5" s="7"/>
    </row>
    <row r="7" spans="1:9" x14ac:dyDescent="0.15">
      <c r="B7" s="1"/>
      <c r="C7" s="1"/>
    </row>
    <row ht="20" customHeight="1" r="8" spans="1:9" x14ac:dyDescent="0.15">
      <c r="B8" s="31" t="s">
        <v>202</v>
      </c>
    </row>
    <row r="9" spans="1:9" x14ac:dyDescent="0.15">
      <c r="B9" s="31" t="s">
        <v>201</v>
      </c>
    </row>
    <row r="10" spans="1:9" x14ac:dyDescent="0.15">
      <c r="B10" s="6" t="s">
        <v>200</v>
      </c>
    </row>
    <row r="11" spans="1:9" x14ac:dyDescent="0.15">
      <c r="B11" s="6"/>
    </row>
    <row r="12" spans="1:9" x14ac:dyDescent="0.15">
      <c r="B12" t="s">
        <v>52</v>
      </c>
      <c r="E12" s="3">
        <v>0</v>
      </c>
    </row>
    <row r="13" spans="1:9" x14ac:dyDescent="0.15">
      <c r="B13" s="31" t="s">
        <v>204</v>
      </c>
      <c r="E13" s="56">
        <v>0</v>
      </c>
      <c r="F13" s="80" t="s">
        <v>203</v>
      </c>
      <c r="G13" s="31" t="s">
        <v>195</v>
      </c>
    </row>
    <row r="14" spans="1:9" x14ac:dyDescent="0.15">
      <c r="B14" s="31" t="s">
        <v>205</v>
      </c>
      <c r="E14" s="53">
        <f>+E12*E13*0.01</f>
        <v>0</v>
      </c>
    </row>
    <row r="15" spans="1:9" x14ac:dyDescent="0.15">
      <c r="B15" s="31"/>
      <c r="E15" s="55"/>
    </row>
    <row r="16" spans="1:9" x14ac:dyDescent="0.15">
      <c r="B16" t="s">
        <v>206</v>
      </c>
      <c r="E16" s="63"/>
    </row>
    <row r="17" spans="2:8" x14ac:dyDescent="0.15">
      <c r="B17" s="31" t="s">
        <v>207</v>
      </c>
    </row>
    <row r="18" spans="2:8" x14ac:dyDescent="0.15">
      <c r="B18" s="31"/>
    </row>
    <row r="19" spans="2:8" x14ac:dyDescent="0.15">
      <c r="B19" s="114" t="s">
        <v>52</v>
      </c>
      <c r="C19" s="114"/>
      <c r="E19" s="3"/>
    </row>
    <row r="20" spans="2:8" x14ac:dyDescent="0.15">
      <c r="B20" s="31" t="s">
        <v>208</v>
      </c>
      <c r="C20" s="31"/>
      <c r="E20" s="3"/>
    </row>
    <row r="21" spans="2:8" x14ac:dyDescent="0.15">
      <c r="B21" s="31" t="s">
        <v>111</v>
      </c>
      <c r="C21" s="31"/>
      <c r="E21" s="83">
        <f>+E19-E20</f>
        <v>0</v>
      </c>
    </row>
    <row r="22" spans="2:8" x14ac:dyDescent="0.15">
      <c r="B22" s="31" t="s">
        <v>181</v>
      </c>
      <c r="C22" s="31"/>
      <c r="E22" s="3"/>
    </row>
    <row r="23" spans="2:8" x14ac:dyDescent="0.15">
      <c r="B23" t="s">
        <v>112</v>
      </c>
      <c r="E23" s="92">
        <f>+E21-E22</f>
        <v>0</v>
      </c>
    </row>
    <row r="24" spans="2:8" x14ac:dyDescent="0.15">
      <c r="E24" s="90"/>
    </row>
    <row ht="8" customHeight="1" r="25" spans="2:8" x14ac:dyDescent="0.15">
      <c r="B25" s="101" t="s">
        <v>209</v>
      </c>
      <c r="C25" s="100"/>
      <c r="D25" s="100"/>
      <c r="E25" s="100"/>
      <c r="F25" s="100"/>
      <c r="G25" s="100"/>
    </row>
    <row ht="8" customHeight="1" r="26" spans="2:8" x14ac:dyDescent="0.15">
      <c r="B26" s="100"/>
      <c r="C26" s="100"/>
      <c r="D26" s="100"/>
      <c r="E26" s="100"/>
      <c r="F26" s="100"/>
      <c r="G26" s="100"/>
    </row>
    <row ht="8" customHeight="1" r="27" spans="2:8" x14ac:dyDescent="0.15">
      <c r="B27" s="100"/>
      <c r="C27" s="100"/>
      <c r="D27" s="100"/>
      <c r="E27" s="100"/>
      <c r="F27" s="100"/>
      <c r="G27" s="100"/>
    </row>
    <row ht="8" customHeight="1" r="28" spans="2:8" x14ac:dyDescent="0.15">
      <c r="B28" s="102"/>
      <c r="C28" s="102"/>
      <c r="D28" s="102"/>
      <c r="E28" s="102"/>
      <c r="F28" s="102"/>
      <c r="G28" s="102"/>
      <c r="H28" s="102"/>
    </row>
    <row ht="8" customHeight="1" r="29" spans="2:8" x14ac:dyDescent="0.15">
      <c r="B29" s="102"/>
      <c r="C29" s="102"/>
      <c r="D29" s="102"/>
      <c r="E29" s="102"/>
      <c r="F29" s="102"/>
      <c r="G29" s="102"/>
      <c r="H29" s="102"/>
    </row>
    <row ht="8" customHeight="1" r="30" spans="2:8" x14ac:dyDescent="0.15">
      <c r="B30" s="102"/>
      <c r="C30" s="102"/>
      <c r="D30" s="102"/>
      <c r="E30" s="102"/>
      <c r="F30" s="102"/>
      <c r="G30" s="102"/>
      <c r="H30" s="102"/>
    </row>
    <row ht="8" customHeight="1" r="31" spans="2:8" x14ac:dyDescent="0.15">
      <c r="B31" s="102"/>
      <c r="C31" s="102"/>
      <c r="D31" s="102"/>
      <c r="E31" s="102"/>
      <c r="F31" s="102"/>
      <c r="G31" s="102"/>
      <c r="H31" s="102"/>
    </row>
    <row ht="8" customHeight="1" r="32" spans="2:8" x14ac:dyDescent="0.15">
      <c r="B32" s="102"/>
      <c r="C32" s="102"/>
      <c r="D32" s="102"/>
      <c r="E32" s="102"/>
      <c r="F32" s="102"/>
      <c r="G32" s="102"/>
      <c r="H32" s="102"/>
    </row>
    <row ht="8" customHeight="1" r="33" spans="2:8" x14ac:dyDescent="0.15">
      <c r="B33" s="102"/>
      <c r="C33" s="102"/>
      <c r="D33" s="102"/>
      <c r="E33" s="102"/>
      <c r="F33" s="102"/>
      <c r="G33" s="102"/>
      <c r="H33" s="102"/>
    </row>
    <row ht="8" customHeight="1" r="34" spans="2:8" x14ac:dyDescent="0.15">
      <c r="B34" s="102"/>
      <c r="C34" s="102"/>
      <c r="D34" s="102"/>
      <c r="E34" s="102"/>
      <c r="F34" s="102"/>
      <c r="G34" s="102"/>
      <c r="H34" s="102"/>
    </row>
    <row ht="8" customHeight="1" r="35" spans="2:8" x14ac:dyDescent="0.15">
      <c r="B35" s="102"/>
      <c r="C35" s="102"/>
      <c r="D35" s="102"/>
      <c r="E35" s="102"/>
      <c r="F35" s="102"/>
      <c r="G35" s="102"/>
      <c r="H35" s="102"/>
    </row>
    <row ht="8" customHeight="1" r="36" spans="2:8" x14ac:dyDescent="0.15">
      <c r="B36" s="51"/>
      <c r="C36" s="51"/>
      <c r="D36" s="51"/>
      <c r="E36" s="51"/>
      <c r="F36" s="51"/>
      <c r="G36" s="51"/>
      <c r="H36" s="51"/>
    </row>
    <row ht="30" customHeight="1" r="37" spans="2:8" x14ac:dyDescent="0.15">
      <c r="B37" s="99" t="s">
        <v>210</v>
      </c>
      <c r="C37" s="99"/>
      <c r="D37" s="99"/>
      <c r="E37" s="99"/>
      <c r="F37" s="99"/>
      <c r="G37" s="99"/>
      <c r="H37" s="99"/>
    </row>
    <row r="38" spans="2:8" x14ac:dyDescent="0.15">
      <c r="B38" s="111"/>
      <c r="C38" s="111"/>
      <c r="D38" s="111"/>
      <c r="E38" s="111"/>
      <c r="F38" s="111"/>
      <c r="G38" s="111"/>
      <c r="H38" s="111"/>
    </row>
    <row r="39" spans="2:8" x14ac:dyDescent="0.15">
      <c r="B39" s="111"/>
      <c r="C39" s="111"/>
      <c r="D39" s="111"/>
      <c r="E39" s="111"/>
      <c r="F39" s="111"/>
      <c r="G39" s="111"/>
      <c r="H39" s="111"/>
    </row>
    <row ht="12.75" customHeight="1" r="40" spans="2:8" x14ac:dyDescent="0.15">
      <c r="B40" s="111"/>
      <c r="C40" s="111"/>
      <c r="D40" s="111"/>
      <c r="E40" s="111"/>
      <c r="F40" s="111"/>
      <c r="G40" s="111"/>
      <c r="H40" s="111"/>
    </row>
    <row ht="12.75" customHeight="1" r="41" spans="2:8" x14ac:dyDescent="0.15"/>
    <row r="48" spans="2:8" x14ac:dyDescent="0.15">
      <c r="G48" s="83"/>
    </row>
    <row r="60" spans="8:8" x14ac:dyDescent="0.15">
      <c r="H60" s="7"/>
    </row>
  </sheetData>
  <sheetProtection sheet="1" objects="1" scenarios="1" selectLockedCells="1"/>
  <mergeCells count="7">
    <mergeCell ref="B37:H37"/>
    <mergeCell ref="B38:H40"/>
    <mergeCell ref="B5:G5"/>
    <mergeCell ref="B4:G4"/>
    <mergeCell ref="B25:G27"/>
    <mergeCell ref="B19:C19"/>
    <mergeCell ref="B28:H35"/>
  </mergeCells>
  <phoneticPr fontId="0" type="noConversion"/>
  <printOptions horizontalCentered="1"/>
  <pageMargins left="0.75" right="0.75" top="1" bottom="1" header="0.5" footer="0.5"/>
  <pageSetup scale="86" orientation="portrait" horizontalDpi="300" verticalDpi="300" r:id="rId1"/>
  <headerFooter alignWithMargins="0">
    <oddFooter>&amp;C&amp;8Personal Finance by Jeff Madura</oddFooter>
  </headerFooter>
</worksheet>
</file>

<file path=xl/worksheets/sheet6.xml><?xml version="1.0" encoding="utf-8"?>
<worksheet xmlns="http://schemas.openxmlformats.org/spreadsheetml/2006/main" xmlns:mc="http://schemas.openxmlformats.org/markup-compatibility/2006" xmlns:r="http://schemas.openxmlformats.org/officeDocument/2006/relationships" xmlns:v="urn:schemas-microsoft-com:vml"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pageSetUpPr fitToPage="1"/>
  </sheetPr>
  <sheetViews>
    <sheetView showGridLines="0" workbookViewId="0" showRowColHeaders="0" showZeros="0" zoomScaleNormal="100">
      <selection pane="topLeft" activeCell="C2" sqref="C2"/>
    </sheetView>
  </sheetViews>
  <sheetFormatPr baseColWidth="10" defaultColWidth="8.83203125" defaultRowHeight="13"/>
  <cols>
    <col min="1" max="1" width="3.6640625" customWidth="1"/>
    <col min="2" max="2" width="8.6640625" customWidth="1"/>
    <col min="3" max="3" width="26.6640625" customWidth="1"/>
    <col min="4" max="5" width="25.6640625" customWidth="1"/>
    <col min="6" max="6" width="18.83203125" customWidth="1"/>
    <col min="7" max="11" width="12.6640625" customWidth="1"/>
    <col min="12" max="12" width="17.5" customWidth="1"/>
  </cols>
  <sheetData>
    <row ht="16" r="2" spans="1:11" x14ac:dyDescent="0.2">
      <c r="B2" s="30" t="s">
        <v>0</v>
      </c>
      <c r="C2" s="38"/>
      <c r="D2" s="38"/>
      <c r="E2" s="37" t="e">
        <f>#REF!</f>
        <v>#REF!</v>
      </c>
      <c r="F2" s="46"/>
    </row>
    <row r="3" spans="1:11" x14ac:dyDescent="0.15">
      <c r="B3" s="14"/>
      <c r="C3" s="14"/>
    </row>
    <row ht="25" r="4" spans="1:11" x14ac:dyDescent="0.25">
      <c r="A4" s="7"/>
      <c r="B4" s="27" t="s">
        <v>54</v>
      </c>
      <c r="C4" s="4"/>
      <c r="D4" s="4"/>
      <c r="E4" s="4"/>
      <c r="F4" s="4"/>
      <c r="G4" s="23"/>
    </row>
    <row ht="25" r="5" spans="1:11" x14ac:dyDescent="0.25">
      <c r="A5" s="7"/>
      <c r="B5" s="42" t="s">
        <v>121</v>
      </c>
      <c r="C5" s="5"/>
      <c r="D5" s="4"/>
      <c r="E5" s="4"/>
      <c r="F5" s="4"/>
      <c r="G5" s="14"/>
      <c r="I5" s="7"/>
      <c r="J5" s="7"/>
      <c r="K5" s="7"/>
    </row>
    <row r="7" spans="1:11" x14ac:dyDescent="0.15">
      <c r="B7" s="1"/>
      <c r="C7" s="1"/>
      <c r="D7" s="1"/>
      <c r="E7" s="1"/>
    </row>
    <row ht="10" customHeight="1" r="8" spans="1:11" x14ac:dyDescent="0.15">
      <c r="B8" s="31" t="s">
        <v>239</v>
      </c>
    </row>
    <row ht="15" customHeight="1" r="9" spans="1:11" x14ac:dyDescent="0.15">
      <c r="B9" s="31" t="s">
        <v>240</v>
      </c>
    </row>
    <row r="10" spans="1:11" x14ac:dyDescent="0.15">
      <c r="B10" s="102"/>
      <c r="C10" s="102"/>
      <c r="D10" s="102"/>
      <c r="E10" s="102"/>
      <c r="F10" s="102"/>
    </row>
    <row r="11" spans="1:11" x14ac:dyDescent="0.15">
      <c r="B11" s="102"/>
      <c r="C11" s="102"/>
      <c r="D11" s="102"/>
      <c r="E11" s="102"/>
      <c r="F11" s="102"/>
    </row>
    <row r="12" spans="1:11" x14ac:dyDescent="0.15">
      <c r="B12" s="102"/>
      <c r="C12" s="102"/>
      <c r="D12" s="102"/>
      <c r="E12" s="102"/>
      <c r="F12" s="102"/>
    </row>
    <row r="13" spans="1:11" x14ac:dyDescent="0.15">
      <c r="B13" s="102"/>
      <c r="C13" s="102"/>
      <c r="D13" s="102"/>
      <c r="E13" s="102"/>
      <c r="F13" s="102"/>
    </row>
    <row r="14" spans="1:11" x14ac:dyDescent="0.15">
      <c r="J14" s="7"/>
    </row>
    <row r="15" spans="1:11" x14ac:dyDescent="0.15">
      <c r="B15" s="31" t="s">
        <v>241</v>
      </c>
    </row>
    <row r="16" spans="1:11" x14ac:dyDescent="0.15">
      <c r="B16" s="31" t="s">
        <v>242</v>
      </c>
    </row>
    <row r="17" spans="2:6" x14ac:dyDescent="0.15">
      <c r="B17" s="102"/>
      <c r="C17" s="102"/>
      <c r="D17" s="102"/>
      <c r="E17" s="102"/>
      <c r="F17" s="102"/>
    </row>
    <row r="18" spans="2:6" x14ac:dyDescent="0.15">
      <c r="B18" s="102"/>
      <c r="C18" s="102"/>
      <c r="D18" s="102"/>
      <c r="E18" s="102"/>
      <c r="F18" s="102"/>
    </row>
    <row r="19" spans="2:6" x14ac:dyDescent="0.15">
      <c r="B19" s="102"/>
      <c r="C19" s="102"/>
      <c r="D19" s="102"/>
      <c r="E19" s="102"/>
      <c r="F19" s="102"/>
    </row>
    <row r="20" spans="2:6" x14ac:dyDescent="0.15">
      <c r="B20" s="102"/>
      <c r="C20" s="102"/>
      <c r="D20" s="102"/>
      <c r="E20" s="102"/>
      <c r="F20" s="102"/>
    </row>
    <row r="22" spans="2:6" x14ac:dyDescent="0.15">
      <c r="B22" s="31" t="s">
        <v>134</v>
      </c>
    </row>
    <row r="23" spans="2:6" x14ac:dyDescent="0.15">
      <c r="B23" s="31" t="s">
        <v>211</v>
      </c>
    </row>
    <row r="24" spans="2:6" x14ac:dyDescent="0.15">
      <c r="B24" s="102"/>
      <c r="C24" s="102"/>
      <c r="D24" s="102"/>
      <c r="E24" s="102"/>
      <c r="F24" s="102"/>
    </row>
    <row r="25" spans="2:6" x14ac:dyDescent="0.15">
      <c r="B25" s="102"/>
      <c r="C25" s="102"/>
      <c r="D25" s="102"/>
      <c r="E25" s="102"/>
      <c r="F25" s="102"/>
    </row>
    <row r="26" spans="2:6" x14ac:dyDescent="0.15">
      <c r="B26" s="102"/>
      <c r="C26" s="102"/>
      <c r="D26" s="102"/>
      <c r="E26" s="102"/>
      <c r="F26" s="102"/>
    </row>
    <row r="27" spans="2:6" x14ac:dyDescent="0.15">
      <c r="B27" s="102"/>
      <c r="C27" s="102"/>
      <c r="D27" s="102"/>
      <c r="E27" s="102"/>
      <c r="F27" s="102"/>
    </row>
    <row ht="12.75" customHeight="1" r="36" x14ac:dyDescent="0.15"/>
    <row ht="12.75" customHeight="1" r="37" x14ac:dyDescent="0.15"/>
    <row r="56" spans="10:10" x14ac:dyDescent="0.15">
      <c r="J56" s="7"/>
    </row>
  </sheetData>
  <sheetProtection sheet="1" objects="1" scenarios="1" selectLockedCells="1"/>
  <mergeCells count="3">
    <mergeCell ref="B10:F13"/>
    <mergeCell ref="B17:F20"/>
    <mergeCell ref="B24:F27"/>
  </mergeCells>
  <phoneticPr fontId="0" type="noConversion"/>
  <printOptions horizontalCentered="1"/>
  <pageMargins left="0.75" right="0.75" top="1" bottom="1" header="0.5" footer="0.5"/>
  <pageSetup scale="79" orientation="portrait" horizontalDpi="300" verticalDpi="300"/>
  <headerFooter alignWithMargins="0">
    <oddFooter>&amp;C&amp;8Personal Finance by Jeff Madura</oddFooter>
  </headerFooter>
</worksheet>
</file>

<file path=xl/worksheets/sheet7.xml><?xml version="1.0" encoding="utf-8"?>
<worksheet xmlns="http://schemas.openxmlformats.org/spreadsheetml/2006/main" xmlns:mc="http://schemas.openxmlformats.org/markup-compatibility/2006" xmlns:r="http://schemas.openxmlformats.org/officeDocument/2006/relationships" xmlns:v="urn:schemas-microsoft-com:vml"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pageSetUpPr fitToPage="1"/>
  </sheetPr>
  <sheetViews>
    <sheetView showGridLines="0" workbookViewId="0" showZeros="0" zoomScaleNormal="100">
      <selection pane="topLeft" activeCell="B2" sqref="B2"/>
    </sheetView>
  </sheetViews>
  <sheetFormatPr baseColWidth="10" defaultColWidth="8.83203125" defaultRowHeight="13"/>
  <cols>
    <col min="1" max="1" width="3.6640625" customWidth="1"/>
    <col min="2" max="6" width="110.6640625" customWidth="1"/>
    <col min="7" max="10" width="12.6640625" customWidth="1"/>
    <col min="11" max="11" width="17.5" customWidth="1"/>
  </cols>
  <sheetData>
    <row ht="25" r="2" spans="1:10" x14ac:dyDescent="0.25">
      <c r="B2" s="93" t="s">
        <v>213</v>
      </c>
      <c r="C2" s="1"/>
      <c r="D2" s="37" t="e">
        <f>#REF!</f>
        <v>#REF!</v>
      </c>
      <c r="E2" s="4"/>
    </row>
    <row ht="25" r="4" spans="1:10" x14ac:dyDescent="0.25">
      <c r="A4" s="7"/>
      <c r="B4" s="57" t="s">
        <v>54</v>
      </c>
      <c r="C4" s="4"/>
      <c r="D4" s="4"/>
      <c r="E4" s="4"/>
      <c r="F4" s="23"/>
    </row>
    <row ht="25" r="5" spans="1:10" x14ac:dyDescent="0.25">
      <c r="A5" s="7"/>
      <c r="B5" s="58" t="s">
        <v>122</v>
      </c>
      <c r="C5" s="5"/>
      <c r="E5" s="4"/>
      <c r="F5" s="14"/>
      <c r="H5" s="7"/>
      <c r="I5" s="7"/>
      <c r="J5" s="7"/>
    </row>
    <row r="7" spans="1:10" x14ac:dyDescent="0.15">
      <c r="B7" s="1"/>
      <c r="C7" s="1"/>
    </row>
    <row ht="54" customHeight="1" r="8" spans="1:10" x14ac:dyDescent="0.15">
      <c r="B8" s="74" t="s">
        <v>212</v>
      </c>
    </row>
    <row r="9" spans="1:10" x14ac:dyDescent="0.15">
      <c r="B9" s="102"/>
    </row>
    <row r="10" spans="1:10" x14ac:dyDescent="0.15">
      <c r="B10" s="115"/>
    </row>
    <row r="11" spans="1:10" x14ac:dyDescent="0.15">
      <c r="B11" s="115"/>
    </row>
    <row r="12" spans="1:10" x14ac:dyDescent="0.15">
      <c r="B12" s="115"/>
    </row>
    <row ht="25" r="13" spans="1:10" x14ac:dyDescent="0.25">
      <c r="B13" s="115"/>
      <c r="E13" s="4"/>
    </row>
    <row r="15" spans="1:10" x14ac:dyDescent="0.15">
      <c r="B15" t="s">
        <v>135</v>
      </c>
    </row>
    <row r="16" spans="1:10" x14ac:dyDescent="0.15">
      <c r="B16" s="102"/>
    </row>
    <row r="17" spans="2:2" x14ac:dyDescent="0.15">
      <c r="B17" s="115"/>
    </row>
    <row r="18" spans="2:2" x14ac:dyDescent="0.15">
      <c r="B18" s="115"/>
    </row>
    <row r="19" spans="2:2" x14ac:dyDescent="0.15">
      <c r="B19" s="115"/>
    </row>
  </sheetData>
  <sheetProtection sheet="1" objects="1" scenarios="1" selectLockedCells="1"/>
  <mergeCells count="2">
    <mergeCell ref="B16:B19"/>
    <mergeCell ref="B9:B13"/>
  </mergeCells>
  <phoneticPr fontId="0" type="noConversion"/>
  <printOptions horizontalCentered="1"/>
  <pageMargins left="0.75" right="0.75" top="1" bottom="1" header="0.5" footer="0.5"/>
  <pageSetup scale="85" orientation="portrait" horizontalDpi="300" verticalDpi="300" r:id="rId1"/>
  <headerFooter alignWithMargins="0">
    <oddFooter>&amp;C&amp;8Personal Finance by Jeff Madura</oddFooter>
  </headerFooter>
</worksheet>
</file>

<file path=xl/worksheets/sheet8.xml><?xml version="1.0" encoding="utf-8"?>
<worksheet xmlns="http://schemas.openxmlformats.org/spreadsheetml/2006/main" xmlns:mc="http://schemas.openxmlformats.org/markup-compatibility/2006" xmlns:r="http://schemas.openxmlformats.org/officeDocument/2006/relationships" xmlns:v="urn:schemas-microsoft-com:vml"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pageSetUpPr fitToPage="1"/>
  </sheetPr>
  <sheetViews>
    <sheetView showGridLines="0" workbookViewId="0" showRowColHeaders="0" showZeros="0" zoomScaleNormal="100">
      <selection pane="topLeft" activeCell="C2" sqref="C2"/>
    </sheetView>
  </sheetViews>
  <sheetFormatPr baseColWidth="10" defaultColWidth="8.83203125" defaultRowHeight="13"/>
  <cols>
    <col min="1" max="1" width="3.6640625" customWidth="1"/>
    <col min="2" max="2" width="8.6640625" customWidth="1"/>
    <col min="3" max="3" width="20.6640625" customWidth="1"/>
    <col min="4" max="4" width="16.6640625" customWidth="1"/>
    <col min="5" max="11" width="12.6640625" customWidth="1"/>
    <col min="12" max="12" width="17.5" customWidth="1"/>
  </cols>
  <sheetData>
    <row r="1" spans="1:11" x14ac:dyDescent="0.15">
      <c r="G1" s="83"/>
    </row>
    <row ht="16" r="2" spans="1:11" x14ac:dyDescent="0.2">
      <c r="B2" s="30" t="s">
        <v>0</v>
      </c>
      <c r="C2" s="38"/>
      <c r="D2" s="38"/>
      <c r="E2" s="37"/>
      <c r="F2" s="37" t="s">
        <v>1</v>
      </c>
      <c r="G2" s="46"/>
    </row>
    <row ht="25" r="4" spans="1:11" x14ac:dyDescent="0.25">
      <c r="A4" s="7"/>
      <c r="B4" s="27" t="s">
        <v>54</v>
      </c>
      <c r="C4" s="4"/>
      <c r="D4" s="4"/>
      <c r="E4" s="4"/>
      <c r="F4" s="4"/>
      <c r="G4" s="4"/>
      <c r="H4" s="14"/>
      <c r="I4" s="14"/>
    </row>
    <row ht="25" r="5" spans="1:11" x14ac:dyDescent="0.25">
      <c r="A5" s="7"/>
      <c r="B5" s="42" t="s">
        <v>158</v>
      </c>
      <c r="C5" s="5"/>
      <c r="D5" s="5"/>
      <c r="E5" s="4"/>
      <c r="F5" s="4"/>
      <c r="G5" s="7"/>
      <c r="H5" s="14"/>
      <c r="I5" s="14"/>
      <c r="J5" s="7"/>
      <c r="K5" s="7"/>
    </row>
    <row r="7" spans="1:11" x14ac:dyDescent="0.15">
      <c r="B7" s="1"/>
      <c r="C7" s="1"/>
      <c r="D7" s="1"/>
      <c r="E7" s="1"/>
    </row>
    <row r="8" spans="1:11" x14ac:dyDescent="0.15">
      <c r="B8" t="s">
        <v>35</v>
      </c>
    </row>
    <row r="9" spans="1:11" x14ac:dyDescent="0.15">
      <c r="B9" t="s">
        <v>36</v>
      </c>
    </row>
    <row r="10" spans="1:11" x14ac:dyDescent="0.15">
      <c r="B10" s="102"/>
      <c r="C10" s="102"/>
      <c r="D10" s="102"/>
      <c r="E10" s="102"/>
      <c r="F10" s="102"/>
      <c r="G10" s="102"/>
    </row>
    <row r="11" spans="1:11" x14ac:dyDescent="0.15">
      <c r="B11" s="102"/>
      <c r="C11" s="102"/>
      <c r="D11" s="102"/>
      <c r="E11" s="102"/>
      <c r="F11" s="102"/>
      <c r="G11" s="102"/>
    </row>
    <row r="12" spans="1:11" x14ac:dyDescent="0.15">
      <c r="B12" s="102"/>
      <c r="C12" s="102"/>
      <c r="D12" s="102"/>
      <c r="E12" s="102"/>
      <c r="F12" s="102"/>
      <c r="G12" s="102"/>
    </row>
    <row r="13" spans="1:11" x14ac:dyDescent="0.15">
      <c r="B13" s="102"/>
      <c r="C13" s="102"/>
      <c r="D13" s="102"/>
      <c r="E13" s="102"/>
      <c r="F13" s="102"/>
      <c r="G13" s="102"/>
    </row>
    <row r="14" spans="1:11" x14ac:dyDescent="0.15">
      <c r="B14" s="102"/>
      <c r="C14" s="102"/>
      <c r="D14" s="102"/>
      <c r="E14" s="102"/>
      <c r="F14" s="102"/>
      <c r="G14" s="102"/>
    </row>
    <row r="16" spans="1:11" x14ac:dyDescent="0.15">
      <c r="B16" s="19" t="s">
        <v>136</v>
      </c>
    </row>
    <row r="17" spans="2:7" x14ac:dyDescent="0.15">
      <c r="B17" s="102"/>
      <c r="C17" s="102"/>
      <c r="D17" s="102"/>
      <c r="E17" s="102"/>
      <c r="F17" s="102"/>
      <c r="G17" s="102"/>
    </row>
    <row r="18" spans="2:7" x14ac:dyDescent="0.15">
      <c r="B18" s="102"/>
      <c r="C18" s="102"/>
      <c r="D18" s="102"/>
      <c r="E18" s="102"/>
      <c r="F18" s="102"/>
      <c r="G18" s="102"/>
    </row>
    <row r="19" spans="2:7" x14ac:dyDescent="0.15">
      <c r="B19" s="102"/>
      <c r="C19" s="102"/>
      <c r="D19" s="102"/>
      <c r="E19" s="102"/>
      <c r="F19" s="102"/>
      <c r="G19" s="102"/>
    </row>
    <row r="20" spans="2:7" x14ac:dyDescent="0.15">
      <c r="B20" s="102"/>
      <c r="C20" s="102"/>
      <c r="D20" s="102"/>
      <c r="E20" s="102"/>
      <c r="F20" s="102"/>
      <c r="G20" s="102"/>
    </row>
    <row r="21" spans="2:7" x14ac:dyDescent="0.15">
      <c r="B21" s="102"/>
      <c r="C21" s="102"/>
      <c r="D21" s="102"/>
      <c r="E21" s="102"/>
      <c r="F21" s="102"/>
      <c r="G21" s="102"/>
    </row>
    <row ht="12.75" customHeight="1" r="29" spans="2:7" x14ac:dyDescent="0.15"/>
    <row ht="12.75" customHeight="1" r="30" spans="2:7" x14ac:dyDescent="0.15"/>
    <row r="49" spans="10:10" x14ac:dyDescent="0.15">
      <c r="J49" s="7"/>
    </row>
  </sheetData>
  <sheetProtection sheet="1" objects="1" scenarios="1" selectLockedCells="1"/>
  <mergeCells count="2">
    <mergeCell ref="B10:G14"/>
    <mergeCell ref="B17:G21"/>
  </mergeCells>
  <phoneticPr fontId="0" type="noConversion"/>
  <printOptions horizontalCentered="1"/>
  <pageMargins left="0.75" right="0.75" top="1" bottom="1" header="0.5" footer="0.5"/>
  <pageSetup scale="83" orientation="portrait" horizontalDpi="300" verticalDpi="300"/>
  <headerFooter alignWithMargins="0">
    <oddFooter>&amp;C&amp;8Personal Finance by Jeff Madura</oddFooter>
  </headerFooter>
</worksheet>
</file>

<file path=xl/worksheets/sheet9.xml><?xml version="1.0" encoding="utf-8"?>
<worksheet xmlns="http://schemas.openxmlformats.org/spreadsheetml/2006/main" xmlns:mc="http://schemas.openxmlformats.org/markup-compatibility/2006" xmlns:r="http://schemas.openxmlformats.org/officeDocument/2006/relationships" xmlns:v="urn:schemas-microsoft-com:vml"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61">
    <pageSetUpPr fitToPage="1"/>
  </sheetPr>
  <sheetViews>
    <sheetView showGridLines="0" workbookViewId="0" showRowColHeaders="0" showZeros="0" zoomScaleNormal="100">
      <selection pane="topLeft" activeCell="C2" sqref="C2"/>
    </sheetView>
  </sheetViews>
  <sheetFormatPr baseColWidth="10" defaultColWidth="8.83203125" defaultRowHeight="13"/>
  <cols>
    <col min="1" max="1" width="3.6640625" customWidth="1"/>
    <col min="2" max="2" width="24.6640625" customWidth="1"/>
    <col min="3" max="3" width="26.6640625" customWidth="1"/>
    <col min="4" max="10" width="12.6640625" customWidth="1"/>
    <col min="11" max="11" width="17.5" customWidth="1"/>
  </cols>
  <sheetData>
    <row ht="16" r="2" spans="1:10" x14ac:dyDescent="0.2">
      <c r="B2" s="30" t="s">
        <v>0</v>
      </c>
      <c r="C2" s="47"/>
      <c r="D2" s="38"/>
      <c r="E2" s="37" t="s">
        <v>1</v>
      </c>
      <c r="F2" s="46"/>
      <c r="I2" s="31" t="s">
        <v>195</v>
      </c>
    </row>
    <row ht="25" r="4" spans="1:10" x14ac:dyDescent="0.25">
      <c r="A4" s="7"/>
      <c r="B4" s="27" t="s">
        <v>54</v>
      </c>
      <c r="C4" s="4"/>
      <c r="D4" s="4"/>
      <c r="E4" s="4"/>
      <c r="F4" s="4"/>
      <c r="G4" s="14"/>
      <c r="H4" s="14"/>
    </row>
    <row ht="25" r="5" spans="1:10" x14ac:dyDescent="0.25">
      <c r="A5" s="7"/>
      <c r="B5" s="42" t="s">
        <v>123</v>
      </c>
      <c r="C5" s="5"/>
      <c r="D5" s="4"/>
      <c r="E5" s="4"/>
      <c r="F5" s="7"/>
      <c r="G5" s="14"/>
      <c r="H5" s="14"/>
      <c r="I5" s="7"/>
      <c r="J5" s="7"/>
    </row>
    <row r="8" spans="1:10" x14ac:dyDescent="0.15">
      <c r="B8" t="s">
        <v>168</v>
      </c>
    </row>
    <row r="9" spans="1:10" x14ac:dyDescent="0.15">
      <c r="B9" t="s">
        <v>37</v>
      </c>
    </row>
    <row r="10" spans="1:10" x14ac:dyDescent="0.15">
      <c r="B10" s="102"/>
      <c r="C10" s="102"/>
      <c r="D10" s="102"/>
      <c r="E10" s="102"/>
      <c r="F10" s="102"/>
    </row>
    <row r="11" spans="1:10" x14ac:dyDescent="0.15">
      <c r="B11" s="102"/>
      <c r="C11" s="102"/>
      <c r="D11" s="102"/>
      <c r="E11" s="102"/>
      <c r="F11" s="102"/>
    </row>
    <row r="12" spans="1:10" x14ac:dyDescent="0.15">
      <c r="B12" s="102"/>
      <c r="C12" s="102"/>
      <c r="D12" s="102"/>
      <c r="E12" s="102"/>
      <c r="F12" s="102"/>
    </row>
    <row r="13" spans="1:10" x14ac:dyDescent="0.15">
      <c r="B13" s="102"/>
      <c r="C13" s="102"/>
      <c r="D13" s="102"/>
      <c r="E13" s="102"/>
      <c r="F13" s="102"/>
    </row>
    <row r="14" spans="1:10" x14ac:dyDescent="0.15">
      <c r="B14" s="102"/>
      <c r="C14" s="102"/>
      <c r="D14" s="102"/>
      <c r="E14" s="102"/>
      <c r="F14" s="102"/>
    </row>
    <row r="16" spans="1:10" x14ac:dyDescent="0.15">
      <c r="A16" s="31"/>
      <c r="B16" s="31" t="s">
        <v>214</v>
      </c>
    </row>
    <row r="17" spans="1:6" x14ac:dyDescent="0.15">
      <c r="A17" s="31"/>
      <c r="B17" s="31" t="s">
        <v>215</v>
      </c>
    </row>
    <row r="18" spans="1:6" x14ac:dyDescent="0.15">
      <c r="A18" s="31"/>
      <c r="B18" s="31" t="s">
        <v>216</v>
      </c>
    </row>
    <row r="19" spans="1:6" x14ac:dyDescent="0.15">
      <c r="A19" s="31"/>
      <c r="B19" s="31" t="s">
        <v>217</v>
      </c>
    </row>
    <row r="20" spans="1:6" x14ac:dyDescent="0.15">
      <c r="B20" s="102"/>
      <c r="C20" s="102"/>
      <c r="D20" s="102"/>
      <c r="E20" s="102"/>
      <c r="F20" s="102"/>
    </row>
    <row r="21" spans="1:6" x14ac:dyDescent="0.15">
      <c r="B21" s="102"/>
      <c r="C21" s="102"/>
      <c r="D21" s="102"/>
      <c r="E21" s="102"/>
      <c r="F21" s="102"/>
    </row>
    <row r="22" spans="1:6" x14ac:dyDescent="0.15">
      <c r="B22" s="102"/>
      <c r="C22" s="102"/>
      <c r="D22" s="102"/>
      <c r="E22" s="102"/>
      <c r="F22" s="102"/>
    </row>
    <row r="23" spans="1:6" x14ac:dyDescent="0.15">
      <c r="B23" s="102"/>
      <c r="C23" s="102"/>
      <c r="D23" s="102"/>
      <c r="E23" s="102"/>
      <c r="F23" s="102"/>
    </row>
    <row r="24" spans="1:6" x14ac:dyDescent="0.15">
      <c r="B24" s="102"/>
      <c r="C24" s="102"/>
      <c r="D24" s="102"/>
      <c r="E24" s="102"/>
      <c r="F24" s="102"/>
    </row>
    <row ht="12.75" customHeight="1" r="32" spans="1:6" x14ac:dyDescent="0.15"/>
    <row ht="12.75" customHeight="1" r="33" x14ac:dyDescent="0.15"/>
    <row r="52" spans="9:9" x14ac:dyDescent="0.15">
      <c r="I52" s="7"/>
    </row>
  </sheetData>
  <sheetProtection sheet="1" objects="1" scenarios="1" selectLockedCells="1"/>
  <mergeCells count="2">
    <mergeCell ref="B10:F14"/>
    <mergeCell ref="B20:F24"/>
  </mergeCells>
  <phoneticPr fontId="0" type="noConversion"/>
  <printOptions horizontalCentered="1"/>
  <pageMargins left="0.75" right="0.75" top="1" bottom="1" header="0.5" footer="0.5"/>
  <pageSetup scale="93" orientation="portrait" horizontalDpi="300" verticalDpi="300"/>
  <headerFooter alignWithMargins="0">
    <oddFooter>&amp;C&amp;8Personal Finance by Jeff Madura</oddFooter>
  </headerFooter>
</worksheet>
</file>

<file path=docProps/app.xml><?xml version="1.0" encoding="utf-8"?>
<Properties xmlns="http://purl.oclc.org/ooxml/officeDocument/extendedProperties" xmlns:vt="http://purl.oclc.org/ooxml/officeDocument/docPropsVTypes">
  <TotalTime>0</TotalTime>
  <Application>Microsoft Macintosh Excel</Application>
  <DocSecurity>0</DocSecurity>
  <ScaleCrop>false</ScaleCrop>
  <HeadingPairs>
    <vt:vector size="4" baseType="variant">
      <vt:variant>
        <vt:lpstr>Worksheets</vt:lpstr>
      </vt:variant>
      <vt:variant>
        <vt:i4>21</vt:i4>
      </vt:variant>
      <vt:variant>
        <vt:lpstr>Named Ranges</vt:lpstr>
      </vt:variant>
      <vt:variant>
        <vt:i4>22</vt:i4>
      </vt:variant>
    </vt:vector>
  </HeadingPairs>
  <TitlesOfParts>
    <vt:vector size="43" baseType="lpstr">
      <vt:lpstr>Sampson Case, Chapter 1</vt:lpstr>
      <vt:lpstr>Sheet1</vt:lpstr>
      <vt:lpstr>Sampson Case, Chapter 2</vt:lpstr>
      <vt:lpstr>Sampson Case, Chapter 3</vt:lpstr>
      <vt:lpstr>Sampson Case, Chapter 4</vt:lpstr>
      <vt:lpstr>Sampson Case, Chapter 5</vt:lpstr>
      <vt:lpstr>Sampson Case, Chapter 6</vt:lpstr>
      <vt:lpstr>Sampson Case, Chapter 7</vt:lpstr>
      <vt:lpstr>Sampson Case, Chapter 8</vt:lpstr>
      <vt:lpstr>Sampson Case, Chapter 9</vt:lpstr>
      <vt:lpstr>Sampson Case, Chapter 10</vt:lpstr>
      <vt:lpstr>Sampson Case, Chapter 11</vt:lpstr>
      <vt:lpstr>Sampson Case, Chapter 12</vt:lpstr>
      <vt:lpstr>Sampson Case, Chapter 13</vt:lpstr>
      <vt:lpstr>Sampson Case, Chapter 14</vt:lpstr>
      <vt:lpstr>Sampson Case, Chapter 15</vt:lpstr>
      <vt:lpstr>Sampson Case, Chapter 16</vt:lpstr>
      <vt:lpstr>Sampson Case, Chapter 17</vt:lpstr>
      <vt:lpstr>Sampson Case, Chapter 18</vt:lpstr>
      <vt:lpstr>Sampson Case, Chapter 19</vt:lpstr>
      <vt:lpstr>Sampson Case, Chapter 20</vt:lpstr>
      <vt:lpstr>_HideHeaders</vt:lpstr>
      <vt:lpstr>_Series</vt:lpstr>
      <vt:lpstr>'Sampson Case, Chapter 1'!Print_Area</vt:lpstr>
      <vt:lpstr>'Sampson Case, Chapter 10'!Print_Area</vt:lpstr>
      <vt:lpstr>'Sampson Case, Chapter 11'!Print_Area</vt:lpstr>
      <vt:lpstr>'Sampson Case, Chapter 12'!Print_Area</vt:lpstr>
      <vt:lpstr>'Sampson Case, Chapter 13'!Print_Area</vt:lpstr>
      <vt:lpstr>'Sampson Case, Chapter 14'!Print_Area</vt:lpstr>
      <vt:lpstr>'Sampson Case, Chapter 15'!Print_Area</vt:lpstr>
      <vt:lpstr>'Sampson Case, Chapter 16'!Print_Area</vt:lpstr>
      <vt:lpstr>'Sampson Case, Chapter 17'!Print_Area</vt:lpstr>
      <vt:lpstr>'Sampson Case, Chapter 18'!Print_Area</vt:lpstr>
      <vt:lpstr>'Sampson Case, Chapter 19'!Print_Area</vt:lpstr>
      <vt:lpstr>'Sampson Case, Chapter 2'!Print_Area</vt:lpstr>
      <vt:lpstr>'Sampson Case, Chapter 20'!Print_Area</vt:lpstr>
      <vt:lpstr>'Sampson Case, Chapter 3'!Print_Area</vt:lpstr>
      <vt:lpstr>'Sampson Case, Chapter 4'!Print_Area</vt:lpstr>
      <vt:lpstr>'Sampson Case, Chapter 5'!Print_Area</vt:lpstr>
      <vt:lpstr>'Sampson Case, Chapter 6'!Print_Area</vt:lpstr>
      <vt:lpstr>'Sampson Case, Chapter 7'!Print_Area</vt:lpstr>
      <vt:lpstr>'Sampson Case, Chapter 8'!Print_Area</vt:lpstr>
      <vt:lpstr>'Sampson Case, Chapter 9'!Print_Area</vt:lpstr>
    </vt:vector>
  </TitlesOfParts>
  <Company>KMT Software,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Personal Finance Workbook</dc:title>
  <dc:creator>Jeff Madura</dc:creator>
  <cp:lastModifiedBy>Microsoft Office User</cp:lastModifiedBy>
  <cp:lastPrinted>2015-09-30T21:20:20Z</cp:lastPrinted>
  <dcterms:created xsi:type="dcterms:W3CDTF">2001-04-06T14:51:38Z</dcterms:created>
  <dcterms:modified xsi:type="dcterms:W3CDTF">2021-12-21T20:44:46Z</dcterms:modified>
</cp:coreProperties>
</file>