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11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roy/Desktop/"/>
    </mc:Choice>
  </mc:AlternateContent>
  <xr:revisionPtr revIDLastSave="0" documentId="13_ncr:40009_{A1CA80FE-8145-F34A-BC56-9859CE7ACE45}" xr6:coauthVersionLast="45" xr6:coauthVersionMax="45" xr10:uidLastSave="{00000000-0000-0000-0000-000000000000}"/>
  <bookViews>
    <workbookView xWindow="2180" yWindow="940" windowWidth="26840" windowHeight="14780" activeTab="1"/>
  </bookViews>
  <sheets>
    <sheet name="Data" sheetId="1" r:id="rId1"/>
    <sheet name="Return" sheetId="2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purl.oclc.org/ooxml/spreadsheetml/main">
  <c r="D40" i="1" l="1"/>
  <c r="M40" i="2" l="1"/>
  <c r="M39" i="2"/>
  <c r="M38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4" i="2"/>
  <c r="M3" i="2"/>
  <c r="M2" i="2"/>
  <c r="L40" i="2" l="1"/>
  <c r="L39" i="2"/>
  <c r="L38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" i="2"/>
  <c r="L2" i="2"/>
  <c r="K40" i="2"/>
  <c r="K39" i="2"/>
  <c r="K38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" i="2"/>
  <c r="K2" i="2"/>
  <c r="N26" i="2" l="1"/>
  <c r="N24" i="2"/>
  <c r="V22" i="2"/>
  <c r="U22" i="2"/>
  <c r="T22" i="2"/>
  <c r="S22" i="2"/>
  <c r="R22" i="2"/>
  <c r="Q22" i="2"/>
  <c r="P22" i="2"/>
  <c r="O22" i="2"/>
  <c r="N22" i="2"/>
  <c r="G42" i="1" l="1"/>
  <c r="J42" i="1"/>
  <c r="M42" i="1"/>
  <c r="P42" i="1"/>
  <c r="S42" i="1"/>
  <c r="V42" i="1"/>
  <c r="Y42" i="1"/>
  <c r="AB42" i="1"/>
  <c r="AE42" i="1"/>
  <c r="AE41" i="1"/>
  <c r="AB41" i="1"/>
  <c r="Y41" i="1"/>
  <c r="V41" i="1"/>
  <c r="S41" i="1"/>
  <c r="P41" i="1"/>
  <c r="M41" i="1"/>
  <c r="J41" i="1"/>
  <c r="G41" i="1"/>
  <c r="D41" i="1"/>
  <c r="AE40" i="1"/>
  <c r="AB40" i="1"/>
  <c r="Y40" i="1"/>
  <c r="V40" i="1"/>
  <c r="S40" i="1"/>
  <c r="P40" i="1"/>
  <c r="M40" i="1"/>
  <c r="J40" i="1"/>
  <c r="G40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4" i="1"/>
  <c r="AB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4" i="1"/>
  <c r="S6" i="1"/>
  <c r="S5" i="1"/>
  <c r="S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4" i="1"/>
  <c r="M3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4" i="1"/>
  <c r="J3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" i="1"/>
  <c r="G3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5" i="1"/>
  <c r="D4" i="1"/>
  <c r="D3" i="1"/>
  <c r="D42" i="1" l="1"/>
</calcChain>
</file>

<file path=xl/sharedStrings.xml><?xml version="1.0" encoding="utf-8"?>
<sst xmlns="http://purl.oclc.org/ooxml/spreadsheetml/main" count="71" uniqueCount="30">
  <si>
    <t>Date</t>
  </si>
  <si>
    <t>SBUX</t>
  </si>
  <si>
    <t>MCD</t>
  </si>
  <si>
    <t>APPL</t>
  </si>
  <si>
    <t>MSFT</t>
  </si>
  <si>
    <t>TMUS</t>
  </si>
  <si>
    <t>T</t>
  </si>
  <si>
    <t>BABA</t>
  </si>
  <si>
    <t>AMZN</t>
  </si>
  <si>
    <t>NKE</t>
  </si>
  <si>
    <t>UA</t>
  </si>
  <si>
    <t>SBUX_D</t>
  </si>
  <si>
    <t>MCD_D</t>
  </si>
  <si>
    <t>APPL_D</t>
  </si>
  <si>
    <t>MSFT_D</t>
  </si>
  <si>
    <t>TMUS_D</t>
  </si>
  <si>
    <t>T_D</t>
  </si>
  <si>
    <t>BABA_D</t>
  </si>
  <si>
    <t>AMZN_D</t>
  </si>
  <si>
    <t>NKE_D</t>
  </si>
  <si>
    <t>UA_D</t>
  </si>
  <si>
    <t>Return</t>
  </si>
  <si>
    <t>Mean Return</t>
  </si>
  <si>
    <t>Std Deviation</t>
  </si>
  <si>
    <t>Coefficient of Variation</t>
  </si>
  <si>
    <t>Hi-Cor</t>
  </si>
  <si>
    <t>Average Portfolio Return</t>
  </si>
  <si>
    <t>Lo-Cor</t>
  </si>
  <si>
    <t>ALL</t>
  </si>
  <si>
    <t>Beta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</si>
</sst>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8" formatCode="0.0%"/>
    <numFmt numFmtId="170" formatCode="_(&quot;$&quot;* #,##0.000_);_(&quot;$&quot;* \(#,##0.000\);_(&quot;$&quot;* &quot;-&quot;??_);_(@_)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i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14" fontId="0" fillId="0" borderId="0" xfId="0" applyNumberFormat="1"/>
    <xf numFmtId="0" fontId="19" fillId="0" borderId="0" xfId="0" applyFont="1"/>
    <xf numFmtId="0" fontId="18" fillId="0" borderId="0" xfId="0" applyFont="1"/>
    <xf numFmtId="168" fontId="0" fillId="0" borderId="0" xfId="2" applyNumberFormat="1" applyFont="1"/>
    <xf numFmtId="44" fontId="0" fillId="0" borderId="0" xfId="1" applyFont="1"/>
    <xf numFmtId="44" fontId="19" fillId="0" borderId="0" xfId="1" applyFont="1"/>
    <xf numFmtId="44" fontId="18" fillId="0" borderId="0" xfId="1" applyFont="1"/>
    <xf numFmtId="168" fontId="18" fillId="0" borderId="0" xfId="2" applyNumberFormat="1" applyFont="1"/>
    <xf numFmtId="168" fontId="19" fillId="0" borderId="0" xfId="2" applyNumberFormat="1" applyFont="1"/>
    <xf numFmtId="170" fontId="0" fillId="0" borderId="0" xfId="1" applyNumberFormat="1" applyFont="1"/>
    <xf numFmtId="170" fontId="19" fillId="0" borderId="0" xfId="1" applyNumberFormat="1" applyFont="1"/>
    <xf numFmtId="170" fontId="18" fillId="0" borderId="0" xfId="1" applyNumberFormat="1" applyFont="1"/>
    <xf numFmtId="0" fontId="16" fillId="0" borderId="0" xfId="0" applyFont="1"/>
    <xf numFmtId="44" fontId="16" fillId="0" borderId="0" xfId="1" applyFont="1"/>
    <xf numFmtId="170" fontId="16" fillId="0" borderId="0" xfId="1" applyNumberFormat="1" applyFont="1"/>
    <xf numFmtId="168" fontId="16" fillId="0" borderId="0" xfId="2" applyNumberFormat="1" applyFont="1"/>
    <xf numFmtId="2" fontId="0" fillId="0" borderId="0" xfId="2" applyNumberFormat="1" applyFont="1"/>
    <xf numFmtId="0" fontId="0" fillId="0" borderId="0" xfId="0" applyFill="1" applyBorder="1" applyAlignment="1"/>
    <xf numFmtId="0" fontId="0" fillId="0" borderId="10" xfId="0" applyFill="1" applyBorder="1" applyAlignment="1"/>
    <xf numFmtId="0" fontId="20" fillId="0" borderId="11" xfId="0" applyFont="1" applyFill="1" applyBorder="1" applyAlignment="1">
      <alignment horizontal="center"/>
    </xf>
    <xf numFmtId="0" fontId="0" fillId="33" borderId="0" xfId="0" applyFill="1" applyBorder="1" applyAlignment="1"/>
    <xf numFmtId="0" fontId="0" fillId="33" borderId="10" xfId="0" applyFill="1" applyBorder="1" applyAlignment="1"/>
    <xf numFmtId="168" fontId="0" fillId="0" borderId="0" xfId="0" applyNumberFormat="1"/>
    <xf numFmtId="168" fontId="0" fillId="33" borderId="0" xfId="0" applyNumberFormat="1" applyFill="1"/>
    <xf numFmtId="2" fontId="0" fillId="33" borderId="0" xfId="2" applyNumberFormat="1" applyFont="1" applyFill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1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E42"/>
  <sheetViews>
    <sheetView workbookViewId="0"/>
  </sheetViews>
  <sheetFormatPr baseColWidth="10" defaultRowHeight="16" x14ac:dyDescent="0.2"/>
  <cols>
    <col min="1" max="1" width="20.33203125" bestFit="1" customWidth="1"/>
    <col min="2" max="2" width="8" style="5" bestFit="1" customWidth="1"/>
    <col min="3" max="3" width="9.1640625" style="10" bestFit="1" customWidth="1"/>
    <col min="4" max="4" width="8.5" style="4" bestFit="1" customWidth="1"/>
    <col min="5" max="5" width="9" style="5" bestFit="1" customWidth="1"/>
    <col min="6" max="6" width="8.5" style="10" bestFit="1" customWidth="1"/>
    <col min="7" max="7" width="6.83203125" style="4" bestFit="1" customWidth="1"/>
    <col min="8" max="8" width="8.6640625" style="5" bestFit="1" customWidth="1"/>
    <col min="9" max="9" width="8.6640625" style="10" bestFit="1" customWidth="1"/>
    <col min="10" max="10" width="7.1640625" style="4" bestFit="1" customWidth="1"/>
    <col min="11" max="11" width="8.6640625" style="5" bestFit="1" customWidth="1"/>
    <col min="12" max="12" width="8.6640625" style="10" bestFit="1" customWidth="1"/>
    <col min="13" max="13" width="6.83203125" style="4" bestFit="1" customWidth="1"/>
    <col min="14" max="14" width="7.6640625" style="5" bestFit="1" customWidth="1"/>
    <col min="15" max="15" width="7.83203125" bestFit="1" customWidth="1"/>
    <col min="16" max="16" width="7.1640625" style="4" bestFit="1" customWidth="1"/>
    <col min="17" max="17" width="7.6640625" style="5" bestFit="1" customWidth="1"/>
    <col min="18" max="18" width="7.6640625" style="10" bestFit="1" customWidth="1"/>
    <col min="19" max="19" width="7.1640625" style="4" bestFit="1" customWidth="1"/>
    <col min="20" max="20" width="8.6640625" style="5" bestFit="1" customWidth="1"/>
    <col min="21" max="21" width="7.83203125" bestFit="1" customWidth="1"/>
    <col min="22" max="22" width="7.1640625" style="4" bestFit="1" customWidth="1"/>
    <col min="23" max="23" width="10.1640625" style="5" bestFit="1" customWidth="1"/>
    <col min="24" max="24" width="8" bestFit="1" customWidth="1"/>
    <col min="25" max="25" width="7.1640625" style="4" bestFit="1" customWidth="1"/>
    <col min="26" max="26" width="7.6640625" style="5" bestFit="1" customWidth="1"/>
    <col min="27" max="27" width="7.5" style="5" bestFit="1" customWidth="1"/>
    <col min="28" max="28" width="7.1640625" style="4" bestFit="1" customWidth="1"/>
    <col min="29" max="29" width="7.6640625" style="5" bestFit="1" customWidth="1"/>
    <col min="30" max="30" width="5.5" bestFit="1" customWidth="1"/>
    <col min="31" max="31" width="7.33203125" style="4" bestFit="1" customWidth="1"/>
  </cols>
  <sheetData>
    <row r="1" spans="1:31" x14ac:dyDescent="0.2">
      <c r="A1" s="13" t="s">
        <v>0</v>
      </c>
      <c r="B1" s="14" t="s">
        <v>1</v>
      </c>
      <c r="C1" s="15" t="s">
        <v>11</v>
      </c>
      <c r="D1" s="16" t="s">
        <v>21</v>
      </c>
      <c r="E1" s="14" t="s">
        <v>2</v>
      </c>
      <c r="F1" s="15" t="s">
        <v>12</v>
      </c>
      <c r="G1" s="16" t="s">
        <v>21</v>
      </c>
      <c r="H1" s="6" t="s">
        <v>3</v>
      </c>
      <c r="I1" s="11" t="s">
        <v>13</v>
      </c>
      <c r="J1" s="9" t="s">
        <v>21</v>
      </c>
      <c r="K1" s="6" t="s">
        <v>4</v>
      </c>
      <c r="L1" s="11" t="s">
        <v>14</v>
      </c>
      <c r="M1" s="9" t="s">
        <v>21</v>
      </c>
      <c r="N1" s="6" t="s">
        <v>5</v>
      </c>
      <c r="O1" s="2" t="s">
        <v>15</v>
      </c>
      <c r="P1" s="9" t="s">
        <v>21</v>
      </c>
      <c r="Q1" s="6" t="s">
        <v>6</v>
      </c>
      <c r="R1" s="11" t="s">
        <v>16</v>
      </c>
      <c r="S1" s="9" t="s">
        <v>21</v>
      </c>
      <c r="T1" s="6" t="s">
        <v>7</v>
      </c>
      <c r="U1" s="2" t="s">
        <v>17</v>
      </c>
      <c r="V1" s="9" t="s">
        <v>21</v>
      </c>
      <c r="W1" s="6" t="s">
        <v>8</v>
      </c>
      <c r="X1" s="2" t="s">
        <v>18</v>
      </c>
      <c r="Y1" s="9" t="s">
        <v>21</v>
      </c>
      <c r="Z1" s="6" t="s">
        <v>9</v>
      </c>
      <c r="AA1" s="11" t="s">
        <v>19</v>
      </c>
      <c r="AB1" s="9" t="s">
        <v>21</v>
      </c>
      <c r="AC1" s="6" t="s">
        <v>10</v>
      </c>
      <c r="AD1" s="2" t="s">
        <v>20</v>
      </c>
      <c r="AE1" s="9" t="s">
        <v>21</v>
      </c>
    </row>
    <row r="2" spans="1:31" x14ac:dyDescent="0.2">
      <c r="A2" s="1" t="d">
        <v>2016-07-01</v>
      </c>
      <c r="B2" s="5">
        <v>54.233105000000002</v>
      </c>
      <c r="E2" s="5">
        <v>107.546936</v>
      </c>
      <c r="H2" s="7">
        <v>98.505920000000003</v>
      </c>
      <c r="I2" s="12"/>
      <c r="J2" s="8"/>
      <c r="K2" s="7">
        <v>53.013744000000003</v>
      </c>
      <c r="L2" s="12"/>
      <c r="M2" s="8"/>
      <c r="N2" s="7">
        <v>46.34</v>
      </c>
      <c r="O2" s="3"/>
      <c r="P2" s="8"/>
      <c r="Q2" s="7">
        <v>35.778564000000003</v>
      </c>
      <c r="R2" s="12">
        <v>0.48</v>
      </c>
      <c r="S2" s="8"/>
      <c r="T2" s="7">
        <v>82.480002999999996</v>
      </c>
      <c r="U2" s="3"/>
      <c r="V2" s="8"/>
      <c r="W2" s="7">
        <v>758.80999799999995</v>
      </c>
      <c r="X2" s="3"/>
      <c r="Y2" s="8"/>
      <c r="Z2" s="7">
        <v>53.248714</v>
      </c>
      <c r="AA2" s="7"/>
      <c r="AB2" s="8"/>
      <c r="AC2" s="7">
        <v>35.700001</v>
      </c>
    </row>
    <row r="3" spans="1:31" x14ac:dyDescent="0.2">
      <c r="A3" s="1" t="d">
        <v>2016-08-01</v>
      </c>
      <c r="B3" s="5">
        <v>52.532783999999999</v>
      </c>
      <c r="C3" s="10">
        <v>0.2</v>
      </c>
      <c r="D3" s="4">
        <f>(B3-B2+C3)/B2</f>
        <v>-2.7664302090024209E-2</v>
      </c>
      <c r="E3" s="5">
        <v>105.727829</v>
      </c>
      <c r="F3" s="10">
        <v>0.89</v>
      </c>
      <c r="G3" s="4">
        <f>(E3-E2+F3)/E2</f>
        <v>-8.6390838693907786E-3</v>
      </c>
      <c r="H3" s="7">
        <v>100.29245</v>
      </c>
      <c r="I3" s="12">
        <v>0.56999999999999995</v>
      </c>
      <c r="J3" s="8">
        <f>(H3-H2+I3)/H2</f>
        <v>2.3922724644366539E-2</v>
      </c>
      <c r="K3" s="7">
        <v>53.743298000000003</v>
      </c>
      <c r="L3" s="12">
        <v>0.36</v>
      </c>
      <c r="M3" s="8">
        <f>(K3-K2+L3)/K2</f>
        <v>2.0552293005376115E-2</v>
      </c>
      <c r="N3" s="7">
        <v>46.34</v>
      </c>
      <c r="O3" s="3"/>
      <c r="P3" s="8">
        <f>(N3-N2)/N2</f>
        <v>0</v>
      </c>
      <c r="Q3" s="7">
        <v>34.165030999999999</v>
      </c>
      <c r="R3" s="12"/>
      <c r="S3" s="8">
        <f>(Q3-Q2+R2)/Q2</f>
        <v>-3.1681903164140511E-2</v>
      </c>
      <c r="T3" s="7">
        <v>97.190002000000007</v>
      </c>
      <c r="U3" s="3"/>
      <c r="V3" s="8">
        <f>(T3-T2)/T2</f>
        <v>0.17834624715035488</v>
      </c>
      <c r="W3" s="7">
        <v>769.15997300000004</v>
      </c>
      <c r="X3" s="3"/>
      <c r="Y3" s="8">
        <f>(W3-W2)/W2</f>
        <v>1.3639745163189174E-2</v>
      </c>
      <c r="Z3" s="7">
        <v>55.301909999999999</v>
      </c>
      <c r="AA3" s="7"/>
      <c r="AB3" s="8">
        <f>(Z3-Z2+AA3)/Z2</f>
        <v>3.8558602560805504E-2</v>
      </c>
      <c r="AC3" s="7">
        <v>35.650002000000001</v>
      </c>
      <c r="AE3" s="4">
        <f>(AC3-AC2)/AC2</f>
        <v>-1.400532173654552E-3</v>
      </c>
    </row>
    <row r="4" spans="1:31" x14ac:dyDescent="0.2">
      <c r="A4" s="1" t="d">
        <v>2016-09-01</v>
      </c>
      <c r="B4" s="5">
        <v>50.756348000000003</v>
      </c>
      <c r="D4" s="4">
        <f>(B4-B3+C4)/B3</f>
        <v>-3.38157596977917E-2</v>
      </c>
      <c r="E4" s="5">
        <v>106.27310900000001</v>
      </c>
      <c r="G4" s="4">
        <f>(E4-E3+F4)/E3</f>
        <v>5.1573933292435739E-3</v>
      </c>
      <c r="H4" s="7">
        <v>107.440933</v>
      </c>
      <c r="I4" s="12"/>
      <c r="J4" s="8">
        <f>(H4-H3+I4)/H3</f>
        <v>7.1276382220197027E-2</v>
      </c>
      <c r="K4" s="7">
        <v>54.210017999999998</v>
      </c>
      <c r="L4" s="12"/>
      <c r="M4" s="8">
        <f>(K4-K3+L4)/K3</f>
        <v>8.6842456151461928E-3</v>
      </c>
      <c r="N4" s="7">
        <v>46.720001000000003</v>
      </c>
      <c r="O4" s="3"/>
      <c r="P4" s="8">
        <f t="shared" ref="P4:P38" si="0">(N4-N3)/N3</f>
        <v>8.2002805351747959E-3</v>
      </c>
      <c r="Q4" s="7">
        <v>33.939373000000003</v>
      </c>
      <c r="R4" s="12"/>
      <c r="S4" s="8">
        <f>(Q4-Q3+R4)/Q3</f>
        <v>-6.6049405896922994E-3</v>
      </c>
      <c r="T4" s="7">
        <v>105.790001</v>
      </c>
      <c r="U4" s="3"/>
      <c r="V4" s="8">
        <f t="shared" ref="V4:V38" si="1">(T4-T3)/T3</f>
        <v>8.8486457691399123E-2</v>
      </c>
      <c r="W4" s="7">
        <v>837.30999799999995</v>
      </c>
      <c r="X4" s="3"/>
      <c r="Y4" s="8">
        <f t="shared" ref="Y4:Y38" si="2">(W4-W3)/W3</f>
        <v>8.8603187103185238E-2</v>
      </c>
      <c r="Z4" s="7">
        <v>50.514324000000002</v>
      </c>
      <c r="AA4" s="7">
        <v>0.16</v>
      </c>
      <c r="AB4" s="8">
        <f>(Z4-Z3+AA4)/Z3</f>
        <v>-8.3678592656202963E-2</v>
      </c>
      <c r="AC4" s="7">
        <v>33.860000999999997</v>
      </c>
      <c r="AE4" s="4">
        <f t="shared" ref="AE4:AE38" si="3">(AC4-AC3)/AC3</f>
        <v>-5.0210403915264962E-2</v>
      </c>
    </row>
    <row r="5" spans="1:31" x14ac:dyDescent="0.2">
      <c r="A5" s="1" t="d">
        <v>2016-10-01</v>
      </c>
      <c r="B5" s="5">
        <v>49.753222999999998</v>
      </c>
      <c r="D5" s="4">
        <f>(B5-B4+C5)/B4</f>
        <v>-1.9763537754922875E-2</v>
      </c>
      <c r="E5" s="5">
        <v>103.702881</v>
      </c>
      <c r="G5" s="4">
        <f t="shared" ref="G5:G38" si="4">(E5-E4+F5)/E4</f>
        <v>-2.4185120998012771E-2</v>
      </c>
      <c r="H5" s="7">
        <v>107.906609</v>
      </c>
      <c r="I5" s="12"/>
      <c r="J5" s="8">
        <f t="shared" ref="J5:J38" si="5">(H5-H4+I5)/H4</f>
        <v>4.334251267159063E-3</v>
      </c>
      <c r="K5" s="7">
        <v>56.393475000000002</v>
      </c>
      <c r="L5" s="12"/>
      <c r="M5" s="8">
        <f t="shared" ref="M5:M38" si="6">(K5-K4+L5)/K4</f>
        <v>4.0277739808166166E-2</v>
      </c>
      <c r="N5" s="7">
        <v>49.73</v>
      </c>
      <c r="O5" s="3"/>
      <c r="P5" s="8">
        <f t="shared" si="0"/>
        <v>6.4426347079915375E-2</v>
      </c>
      <c r="Q5" s="7">
        <v>30.746849000000001</v>
      </c>
      <c r="R5" s="12">
        <v>0.48</v>
      </c>
      <c r="S5" s="8">
        <f>(Q5-Q4+R5)/Q4</f>
        <v>-7.9922631452266427E-2</v>
      </c>
      <c r="T5" s="7">
        <v>101.69000200000001</v>
      </c>
      <c r="U5" s="3"/>
      <c r="V5" s="8">
        <f t="shared" si="1"/>
        <v>-3.8756016270384538E-2</v>
      </c>
      <c r="W5" s="7">
        <v>789.82000700000003</v>
      </c>
      <c r="X5" s="3"/>
      <c r="Y5" s="8">
        <f t="shared" si="2"/>
        <v>-5.6717334217236855E-2</v>
      </c>
      <c r="Z5" s="7">
        <v>48.278525999999999</v>
      </c>
      <c r="AA5" s="7"/>
      <c r="AB5" s="8">
        <f t="shared" ref="AB5:AB38" si="7">(Z5-Z4+AA5)/Z4</f>
        <v>-4.4260673467589162E-2</v>
      </c>
      <c r="AC5" s="7">
        <v>25.860001</v>
      </c>
      <c r="AE5" s="4">
        <f t="shared" si="3"/>
        <v>-0.2362669747115482</v>
      </c>
    </row>
    <row r="6" spans="1:31" x14ac:dyDescent="0.2">
      <c r="A6" s="1" t="d">
        <v>2016-11-01</v>
      </c>
      <c r="B6" s="5">
        <v>54.346984999999997</v>
      </c>
      <c r="C6" s="10">
        <v>0.25</v>
      </c>
      <c r="D6" s="4">
        <f t="shared" ref="D6:D38" si="8">(B6-B5+C6)/B5</f>
        <v>9.7355743164618674E-2</v>
      </c>
      <c r="E6" s="5">
        <v>109.875122</v>
      </c>
      <c r="F6" s="10">
        <v>0.94</v>
      </c>
      <c r="G6" s="4">
        <f t="shared" si="4"/>
        <v>6.8582868011159676E-2</v>
      </c>
      <c r="H6" s="7">
        <v>105.03645299999999</v>
      </c>
      <c r="I6" s="12">
        <v>0.56999999999999995</v>
      </c>
      <c r="J6" s="8">
        <f t="shared" si="5"/>
        <v>-2.1316173507037076E-2</v>
      </c>
      <c r="K6" s="7">
        <v>56.713467000000001</v>
      </c>
      <c r="L6" s="12">
        <v>0.39</v>
      </c>
      <c r="M6" s="8">
        <f t="shared" si="6"/>
        <v>1.2589967190353124E-2</v>
      </c>
      <c r="N6" s="7">
        <v>54.209999000000003</v>
      </c>
      <c r="O6" s="3"/>
      <c r="P6" s="8">
        <f t="shared" si="0"/>
        <v>9.0086446812789198E-2</v>
      </c>
      <c r="Q6" s="7">
        <v>32.677731000000001</v>
      </c>
      <c r="R6" s="12"/>
      <c r="S6" s="8">
        <f>(Q6-Q5+R6)/Q5</f>
        <v>6.2799345715068247E-2</v>
      </c>
      <c r="T6" s="7">
        <v>94.019997000000004</v>
      </c>
      <c r="U6" s="3"/>
      <c r="V6" s="8">
        <f t="shared" si="1"/>
        <v>-7.5425359909030223E-2</v>
      </c>
      <c r="W6" s="7">
        <v>750.57000700000003</v>
      </c>
      <c r="X6" s="3"/>
      <c r="Y6" s="8">
        <f t="shared" si="2"/>
        <v>-4.9694866744493596E-2</v>
      </c>
      <c r="Z6" s="7">
        <v>48.172699000000001</v>
      </c>
      <c r="AA6" s="7"/>
      <c r="AB6" s="8">
        <f t="shared" si="7"/>
        <v>-2.1920097560558889E-3</v>
      </c>
      <c r="AC6" s="7">
        <v>25.780000999999999</v>
      </c>
      <c r="AE6" s="4">
        <f t="shared" si="3"/>
        <v>-3.0935807001709645E-3</v>
      </c>
    </row>
    <row r="7" spans="1:31" x14ac:dyDescent="0.2">
      <c r="A7" s="1" t="d">
        <v>2016-12-01</v>
      </c>
      <c r="B7" s="5">
        <v>52.291206000000003</v>
      </c>
      <c r="D7" s="4">
        <f t="shared" si="8"/>
        <v>-3.7826919009398483E-2</v>
      </c>
      <c r="E7" s="5">
        <v>113.004105</v>
      </c>
      <c r="G7" s="4">
        <f t="shared" si="4"/>
        <v>2.8477629358172551E-2</v>
      </c>
      <c r="H7" s="7">
        <v>110.638626</v>
      </c>
      <c r="I7" s="12"/>
      <c r="J7" s="8">
        <f t="shared" si="5"/>
        <v>5.3335512005532097E-2</v>
      </c>
      <c r="K7" s="7">
        <v>58.877903000000003</v>
      </c>
      <c r="L7" s="12"/>
      <c r="M7" s="8">
        <f t="shared" si="6"/>
        <v>3.8164409874642334E-2</v>
      </c>
      <c r="N7" s="7">
        <v>57.509998000000003</v>
      </c>
      <c r="O7" s="3"/>
      <c r="P7" s="8">
        <f t="shared" si="0"/>
        <v>6.0874360097294959E-2</v>
      </c>
      <c r="Q7" s="7">
        <v>34.158088999999997</v>
      </c>
      <c r="R7" s="12"/>
      <c r="S7" s="8">
        <f t="shared" ref="S7:S38" si="9">(Q7-Q6+R7)/Q6</f>
        <v>4.5301737749172219E-2</v>
      </c>
      <c r="T7" s="7">
        <v>87.809997999999993</v>
      </c>
      <c r="U7" s="3"/>
      <c r="V7" s="8">
        <f t="shared" si="1"/>
        <v>-6.6049768114755533E-2</v>
      </c>
      <c r="W7" s="7">
        <v>768.65997300000004</v>
      </c>
      <c r="X7" s="3"/>
      <c r="Y7" s="8">
        <f t="shared" si="2"/>
        <v>2.4101637197447998E-2</v>
      </c>
      <c r="Z7" s="7">
        <v>48.903903999999997</v>
      </c>
      <c r="AA7" s="7">
        <v>0.18</v>
      </c>
      <c r="AB7" s="8">
        <f t="shared" si="7"/>
        <v>1.8915381926181789E-2</v>
      </c>
      <c r="AC7" s="7">
        <v>25.17</v>
      </c>
      <c r="AE7" s="4">
        <f t="shared" si="3"/>
        <v>-2.3661791169053755E-2</v>
      </c>
    </row>
    <row r="8" spans="1:31" x14ac:dyDescent="0.2">
      <c r="A8" s="1" t="d">
        <v>2017-01-01</v>
      </c>
      <c r="B8" s="5">
        <v>52.008656000000002</v>
      </c>
      <c r="D8" s="4">
        <f t="shared" si="8"/>
        <v>-5.40339421508084E-3</v>
      </c>
      <c r="E8" s="5">
        <v>113.793251</v>
      </c>
      <c r="G8" s="4">
        <f t="shared" si="4"/>
        <v>6.9833392335614921E-3</v>
      </c>
      <c r="H8" s="7">
        <v>115.921227</v>
      </c>
      <c r="I8" s="12"/>
      <c r="J8" s="8">
        <f t="shared" si="5"/>
        <v>4.7746444356602906E-2</v>
      </c>
      <c r="K8" s="7">
        <v>61.256141999999997</v>
      </c>
      <c r="L8" s="12"/>
      <c r="M8" s="8">
        <f t="shared" si="6"/>
        <v>4.0392725943381398E-2</v>
      </c>
      <c r="N8" s="7">
        <v>62.27</v>
      </c>
      <c r="O8" s="3"/>
      <c r="P8" s="8">
        <f t="shared" si="0"/>
        <v>8.276825187856901E-2</v>
      </c>
      <c r="Q8" s="7">
        <v>35.663815</v>
      </c>
      <c r="R8" s="12">
        <v>0.49</v>
      </c>
      <c r="S8" s="8">
        <f t="shared" si="9"/>
        <v>5.8426160784346072E-2</v>
      </c>
      <c r="T8" s="7">
        <v>101.30999799999999</v>
      </c>
      <c r="U8" s="3"/>
      <c r="V8" s="8">
        <f t="shared" si="1"/>
        <v>0.15374103527482144</v>
      </c>
      <c r="W8" s="7">
        <v>823.47997999999995</v>
      </c>
      <c r="X8" s="3"/>
      <c r="Y8" s="8">
        <f t="shared" si="2"/>
        <v>7.1318930249539503E-2</v>
      </c>
      <c r="Z8" s="7">
        <v>51.079082</v>
      </c>
      <c r="AA8" s="7"/>
      <c r="AB8" s="8">
        <f t="shared" si="7"/>
        <v>4.4478616676492791E-2</v>
      </c>
      <c r="AC8" s="7">
        <v>19.219999000000001</v>
      </c>
      <c r="AE8" s="4">
        <f t="shared" si="3"/>
        <v>-0.23639257052046087</v>
      </c>
    </row>
    <row r="9" spans="1:31" x14ac:dyDescent="0.2">
      <c r="A9" s="1" t="d">
        <v>2017-02-01</v>
      </c>
      <c r="B9" s="5">
        <v>53.562697999999997</v>
      </c>
      <c r="C9" s="10">
        <v>0.25</v>
      </c>
      <c r="D9" s="4">
        <f t="shared" si="8"/>
        <v>3.4687341276421285E-2</v>
      </c>
      <c r="E9" s="5">
        <v>118.509491</v>
      </c>
      <c r="F9" s="10">
        <v>0.94</v>
      </c>
      <c r="G9" s="4">
        <f t="shared" si="4"/>
        <v>4.9706287062665944E-2</v>
      </c>
      <c r="H9" s="7">
        <v>130.86158800000001</v>
      </c>
      <c r="I9" s="12">
        <v>0.56999999999999995</v>
      </c>
      <c r="J9" s="8">
        <f t="shared" si="5"/>
        <v>0.13380086979238073</v>
      </c>
      <c r="K9" s="7">
        <v>60.621319</v>
      </c>
      <c r="L9" s="12">
        <v>0.39</v>
      </c>
      <c r="M9" s="8">
        <f t="shared" si="6"/>
        <v>-3.9967094238484244E-3</v>
      </c>
      <c r="N9" s="7">
        <v>62.529998999999997</v>
      </c>
      <c r="O9" s="3"/>
      <c r="P9" s="8">
        <f t="shared" si="0"/>
        <v>4.1753492853700567E-3</v>
      </c>
      <c r="Q9" s="7">
        <v>35.761681000000003</v>
      </c>
      <c r="R9" s="12"/>
      <c r="S9" s="8">
        <f t="shared" si="9"/>
        <v>2.7441259439014961E-3</v>
      </c>
      <c r="T9" s="7">
        <v>102.900002</v>
      </c>
      <c r="U9" s="3"/>
      <c r="V9" s="8">
        <f t="shared" si="1"/>
        <v>1.5694443109158955E-2</v>
      </c>
      <c r="W9" s="7">
        <v>845.03997800000002</v>
      </c>
      <c r="X9" s="3"/>
      <c r="Y9" s="8">
        <f t="shared" si="2"/>
        <v>2.6181569101412842E-2</v>
      </c>
      <c r="Z9" s="7">
        <v>55.192447999999999</v>
      </c>
      <c r="AA9" s="7"/>
      <c r="AB9" s="8">
        <f t="shared" si="7"/>
        <v>8.0529364251299571E-2</v>
      </c>
      <c r="AC9" s="7">
        <v>18.559999000000001</v>
      </c>
      <c r="AE9" s="4">
        <f t="shared" si="3"/>
        <v>-3.433923175542309E-2</v>
      </c>
    </row>
    <row r="10" spans="1:31" x14ac:dyDescent="0.2">
      <c r="A10" s="1" t="d">
        <v>2017-03-01</v>
      </c>
      <c r="B10" s="5">
        <v>55.242106999999997</v>
      </c>
      <c r="D10" s="4">
        <f t="shared" si="8"/>
        <v>3.1354077794960959E-2</v>
      </c>
      <c r="E10" s="5">
        <v>121.21481300000001</v>
      </c>
      <c r="G10" s="4">
        <f t="shared" si="4"/>
        <v>2.2827893168489009E-2</v>
      </c>
      <c r="H10" s="7">
        <v>137.828171</v>
      </c>
      <c r="I10" s="12"/>
      <c r="J10" s="8">
        <f t="shared" si="5"/>
        <v>5.3236271288408826E-2</v>
      </c>
      <c r="K10" s="7">
        <v>62.780932999999997</v>
      </c>
      <c r="L10" s="12"/>
      <c r="M10" s="8">
        <f t="shared" si="6"/>
        <v>3.5624662010405907E-2</v>
      </c>
      <c r="N10" s="7">
        <v>64.589995999999999</v>
      </c>
      <c r="O10" s="3"/>
      <c r="P10" s="8">
        <f t="shared" si="0"/>
        <v>3.2944139340222965E-2</v>
      </c>
      <c r="Q10" s="7">
        <v>35.556305000000002</v>
      </c>
      <c r="R10" s="12"/>
      <c r="S10" s="8">
        <f t="shared" si="9"/>
        <v>-5.7429067721956667E-3</v>
      </c>
      <c r="T10" s="7">
        <v>107.83000199999999</v>
      </c>
      <c r="U10" s="3"/>
      <c r="V10" s="8">
        <f t="shared" si="1"/>
        <v>4.7910591877345081E-2</v>
      </c>
      <c r="W10" s="7">
        <v>886.53997800000002</v>
      </c>
      <c r="X10" s="3"/>
      <c r="Y10" s="8">
        <f t="shared" si="2"/>
        <v>4.911010257552572E-2</v>
      </c>
      <c r="Z10" s="7">
        <v>53.811675999999999</v>
      </c>
      <c r="AA10" s="7">
        <v>0.18</v>
      </c>
      <c r="AB10" s="8">
        <f t="shared" si="7"/>
        <v>-2.1756092427717654E-2</v>
      </c>
      <c r="AC10" s="7">
        <v>18.299999</v>
      </c>
      <c r="AE10" s="4">
        <f t="shared" si="3"/>
        <v>-1.4008621444430118E-2</v>
      </c>
    </row>
    <row r="11" spans="1:31" x14ac:dyDescent="0.2">
      <c r="A11" s="1" t="d">
        <v>2017-04-01</v>
      </c>
      <c r="B11" s="5">
        <v>56.822082999999999</v>
      </c>
      <c r="D11" s="4">
        <f t="shared" si="8"/>
        <v>2.8600936600770895E-2</v>
      </c>
      <c r="E11" s="5">
        <v>130.866364</v>
      </c>
      <c r="G11" s="4">
        <f t="shared" si="4"/>
        <v>7.9623527530418223E-2</v>
      </c>
      <c r="H11" s="7">
        <v>137.818558</v>
      </c>
      <c r="I11" s="12"/>
      <c r="J11" s="8">
        <f t="shared" si="5"/>
        <v>-6.9746263991282657E-5</v>
      </c>
      <c r="K11" s="7">
        <v>65.259360999999998</v>
      </c>
      <c r="L11" s="12"/>
      <c r="M11" s="8">
        <f t="shared" si="6"/>
        <v>3.9477399929688864E-2</v>
      </c>
      <c r="N11" s="7">
        <v>67.269997000000004</v>
      </c>
      <c r="O11" s="3"/>
      <c r="P11" s="8">
        <f t="shared" si="0"/>
        <v>4.149250914955939E-2</v>
      </c>
      <c r="Q11" s="7">
        <v>33.913269</v>
      </c>
      <c r="R11" s="12">
        <v>0.49</v>
      </c>
      <c r="S11" s="8">
        <f t="shared" si="9"/>
        <v>-3.2428453968993742E-2</v>
      </c>
      <c r="T11" s="7">
        <v>115.5</v>
      </c>
      <c r="U11" s="3"/>
      <c r="V11" s="8">
        <f t="shared" si="1"/>
        <v>7.1130463300928135E-2</v>
      </c>
      <c r="W11" s="7">
        <v>924.98999000000003</v>
      </c>
      <c r="X11" s="3"/>
      <c r="Y11" s="8">
        <f t="shared" si="2"/>
        <v>4.3370872102961179E-2</v>
      </c>
      <c r="Z11" s="7">
        <v>53.669395000000002</v>
      </c>
      <c r="AA11" s="7"/>
      <c r="AB11" s="8">
        <f t="shared" si="7"/>
        <v>-2.6440544241736123E-3</v>
      </c>
      <c r="AC11" s="7">
        <v>19.41</v>
      </c>
      <c r="AE11" s="4">
        <f t="shared" si="3"/>
        <v>6.0655795664251153E-2</v>
      </c>
    </row>
    <row r="12" spans="1:31" x14ac:dyDescent="0.2">
      <c r="A12" s="1" t="d">
        <v>2017-05-01</v>
      </c>
      <c r="B12" s="5">
        <v>60.180698</v>
      </c>
      <c r="C12" s="10">
        <v>0.25</v>
      </c>
      <c r="D12" s="4">
        <f t="shared" si="8"/>
        <v>6.3507263540479503E-2</v>
      </c>
      <c r="E12" s="5">
        <v>141.11642499999999</v>
      </c>
      <c r="G12" s="4">
        <f t="shared" si="4"/>
        <v>7.8324641158365085E-2</v>
      </c>
      <c r="H12" s="7">
        <v>146.55874600000001</v>
      </c>
      <c r="I12" s="12">
        <v>0.63</v>
      </c>
      <c r="J12" s="8">
        <f t="shared" si="5"/>
        <v>6.7989305184865012E-2</v>
      </c>
      <c r="K12" s="7">
        <v>66.574866999999998</v>
      </c>
      <c r="L12" s="12">
        <v>0.39</v>
      </c>
      <c r="M12" s="8">
        <f t="shared" si="6"/>
        <v>2.6134273671481387E-2</v>
      </c>
      <c r="N12" s="7">
        <v>67.419998000000007</v>
      </c>
      <c r="O12" s="3"/>
      <c r="P12" s="8">
        <f t="shared" si="0"/>
        <v>2.22983509275321E-3</v>
      </c>
      <c r="Q12" s="7">
        <v>33.365810000000003</v>
      </c>
      <c r="R12" s="12"/>
      <c r="S12" s="8">
        <f t="shared" si="9"/>
        <v>-1.6142914444490633E-2</v>
      </c>
      <c r="T12" s="7">
        <v>122.459999</v>
      </c>
      <c r="U12" s="3"/>
      <c r="V12" s="8">
        <f t="shared" si="1"/>
        <v>6.0259731601731571E-2</v>
      </c>
      <c r="W12" s="7">
        <v>994.61999500000002</v>
      </c>
      <c r="X12" s="3"/>
      <c r="Y12" s="8">
        <f t="shared" si="2"/>
        <v>7.5276495694834467E-2</v>
      </c>
      <c r="Z12" s="7">
        <v>51.325420000000001</v>
      </c>
      <c r="AA12" s="7"/>
      <c r="AB12" s="8">
        <f t="shared" si="7"/>
        <v>-4.3674332457073542E-2</v>
      </c>
      <c r="AC12" s="7">
        <v>17.829999999999998</v>
      </c>
      <c r="AE12" s="4">
        <f t="shared" si="3"/>
        <v>-8.1401339515713642E-2</v>
      </c>
    </row>
    <row r="13" spans="1:31" x14ac:dyDescent="0.2">
      <c r="A13" s="1" t="d">
        <v>2017-06-01</v>
      </c>
      <c r="B13" s="5">
        <v>55.393676999999997</v>
      </c>
      <c r="D13" s="4">
        <f t="shared" si="8"/>
        <v>-7.9544125593225976E-2</v>
      </c>
      <c r="E13" s="5">
        <v>143.23940999999999</v>
      </c>
      <c r="F13" s="10">
        <v>0.94</v>
      </c>
      <c r="G13" s="4">
        <f t="shared" si="4"/>
        <v>2.1705375543633564E-2</v>
      </c>
      <c r="H13" s="7">
        <v>138.74389600000001</v>
      </c>
      <c r="I13" s="12"/>
      <c r="J13" s="8">
        <f t="shared" si="5"/>
        <v>-5.3322303944931447E-2</v>
      </c>
      <c r="K13" s="7">
        <v>66.084045000000003</v>
      </c>
      <c r="L13" s="12"/>
      <c r="M13" s="8">
        <f t="shared" si="6"/>
        <v>-7.3724818706734233E-3</v>
      </c>
      <c r="N13" s="7">
        <v>60.619999</v>
      </c>
      <c r="O13" s="3"/>
      <c r="P13" s="8">
        <f t="shared" si="0"/>
        <v>-0.1008602670086108</v>
      </c>
      <c r="Q13" s="7">
        <v>32.673034999999999</v>
      </c>
      <c r="R13" s="12"/>
      <c r="S13" s="8">
        <f t="shared" si="9"/>
        <v>-2.0763020589040233E-2</v>
      </c>
      <c r="T13" s="7">
        <v>140.89999399999999</v>
      </c>
      <c r="U13" s="3"/>
      <c r="V13" s="8">
        <f t="shared" si="1"/>
        <v>0.15057974155299475</v>
      </c>
      <c r="W13" s="7">
        <v>968</v>
      </c>
      <c r="X13" s="3"/>
      <c r="Y13" s="8">
        <f t="shared" si="2"/>
        <v>-2.6763985375138188E-2</v>
      </c>
      <c r="Z13" s="7">
        <v>57.146622000000001</v>
      </c>
      <c r="AA13" s="7">
        <v>0.18</v>
      </c>
      <c r="AB13" s="8">
        <f t="shared" si="7"/>
        <v>0.11692455707133033</v>
      </c>
      <c r="AC13" s="7">
        <v>20.16</v>
      </c>
      <c r="AE13" s="4">
        <f t="shared" si="3"/>
        <v>0.13067863151991038</v>
      </c>
    </row>
    <row r="14" spans="1:31" x14ac:dyDescent="0.2">
      <c r="A14" s="1" t="d">
        <v>2017-07-01</v>
      </c>
      <c r="B14" s="5">
        <v>51.280234999999998</v>
      </c>
      <c r="D14" s="4">
        <f t="shared" si="8"/>
        <v>-7.4258330964380628E-2</v>
      </c>
      <c r="E14" s="5">
        <v>146.00071700000001</v>
      </c>
      <c r="G14" s="4">
        <f t="shared" si="4"/>
        <v>1.9277564742831713E-2</v>
      </c>
      <c r="H14" s="7">
        <v>143.28131099999999</v>
      </c>
      <c r="I14" s="12"/>
      <c r="J14" s="8">
        <f t="shared" si="5"/>
        <v>3.2703528809656469E-2</v>
      </c>
      <c r="K14" s="7">
        <v>69.698386999999997</v>
      </c>
      <c r="L14" s="12"/>
      <c r="M14" s="8">
        <f t="shared" si="6"/>
        <v>5.4693110871164033E-2</v>
      </c>
      <c r="N14" s="7">
        <v>61.66</v>
      </c>
      <c r="O14" s="3"/>
      <c r="P14" s="8">
        <f t="shared" si="0"/>
        <v>1.7156070886771155E-2</v>
      </c>
      <c r="Q14" s="7">
        <v>33.772815999999999</v>
      </c>
      <c r="R14" s="12">
        <v>0.49</v>
      </c>
      <c r="S14" s="8">
        <f t="shared" si="9"/>
        <v>4.8657279619110996E-2</v>
      </c>
      <c r="T14" s="7">
        <v>154.949997</v>
      </c>
      <c r="U14" s="3"/>
      <c r="V14" s="8">
        <f t="shared" si="1"/>
        <v>9.9716136254768079E-2</v>
      </c>
      <c r="W14" s="7">
        <v>987.78002900000001</v>
      </c>
      <c r="X14" s="3"/>
      <c r="Y14" s="8">
        <f t="shared" si="2"/>
        <v>2.0433914256198362E-2</v>
      </c>
      <c r="Z14" s="7">
        <v>57.389991999999999</v>
      </c>
      <c r="AA14" s="7"/>
      <c r="AB14" s="8">
        <f t="shared" si="7"/>
        <v>4.2586944159183852E-3</v>
      </c>
      <c r="AC14" s="7">
        <v>18.110001</v>
      </c>
      <c r="AE14" s="4">
        <f t="shared" si="3"/>
        <v>-0.10168645833333331</v>
      </c>
    </row>
    <row r="15" spans="1:31" x14ac:dyDescent="0.2">
      <c r="A15" s="1" t="d">
        <v>2017-08-01</v>
      </c>
      <c r="B15" s="5">
        <v>52.116222</v>
      </c>
      <c r="C15" s="10">
        <v>0.25</v>
      </c>
      <c r="D15" s="4">
        <f t="shared" si="8"/>
        <v>2.1177496553984258E-2</v>
      </c>
      <c r="E15" s="5">
        <v>150.546188</v>
      </c>
      <c r="F15" s="10">
        <v>0.94</v>
      </c>
      <c r="G15" s="4">
        <f t="shared" si="4"/>
        <v>3.7571534665819424E-2</v>
      </c>
      <c r="H15" s="7">
        <v>157.991928</v>
      </c>
      <c r="I15" s="12">
        <v>0.63</v>
      </c>
      <c r="J15" s="8">
        <f t="shared" si="5"/>
        <v>0.10706641984871297</v>
      </c>
      <c r="K15" s="7">
        <v>71.682907</v>
      </c>
      <c r="L15" s="12">
        <v>0.39</v>
      </c>
      <c r="M15" s="8">
        <f t="shared" si="6"/>
        <v>3.4068507209499749E-2</v>
      </c>
      <c r="N15" s="7">
        <v>64.709998999999996</v>
      </c>
      <c r="O15" s="3"/>
      <c r="P15" s="8">
        <f t="shared" si="0"/>
        <v>4.9464790788193318E-2</v>
      </c>
      <c r="Q15" s="7">
        <v>32.861629000000001</v>
      </c>
      <c r="R15" s="12"/>
      <c r="S15" s="8">
        <f t="shared" si="9"/>
        <v>-2.6979894125500174E-2</v>
      </c>
      <c r="T15" s="7">
        <v>171.740005</v>
      </c>
      <c r="U15" s="3"/>
      <c r="V15" s="8">
        <f t="shared" si="1"/>
        <v>0.10835758841608754</v>
      </c>
      <c r="W15" s="7">
        <v>980.59997599999997</v>
      </c>
      <c r="X15" s="3"/>
      <c r="Y15" s="8">
        <f t="shared" si="2"/>
        <v>-7.2688784842804745E-3</v>
      </c>
      <c r="Z15" s="7">
        <v>51.325417000000002</v>
      </c>
      <c r="AA15" s="7">
        <v>0.18</v>
      </c>
      <c r="AB15" s="8">
        <f t="shared" si="7"/>
        <v>-0.10253660603402764</v>
      </c>
      <c r="AC15" s="7">
        <v>15.1</v>
      </c>
      <c r="AE15" s="4">
        <f t="shared" si="3"/>
        <v>-0.16620656177766091</v>
      </c>
    </row>
    <row r="16" spans="1:31" x14ac:dyDescent="0.2">
      <c r="A16" s="1" t="d">
        <v>2017-09-01</v>
      </c>
      <c r="B16" s="5">
        <v>51.254069999999999</v>
      </c>
      <c r="D16" s="4">
        <f t="shared" si="8"/>
        <v>-1.6542872198218855E-2</v>
      </c>
      <c r="E16" s="5">
        <v>148.32476800000001</v>
      </c>
      <c r="G16" s="4">
        <f t="shared" si="4"/>
        <v>-1.4755737289076989E-2</v>
      </c>
      <c r="H16" s="7">
        <v>149.05690000000001</v>
      </c>
      <c r="I16" s="12"/>
      <c r="J16" s="8">
        <f t="shared" si="5"/>
        <v>-5.6553699376337682E-2</v>
      </c>
      <c r="K16" s="7">
        <v>71.794967999999997</v>
      </c>
      <c r="L16" s="12"/>
      <c r="M16" s="8">
        <f t="shared" si="6"/>
        <v>1.5632876049515832E-3</v>
      </c>
      <c r="N16" s="7">
        <v>61.66</v>
      </c>
      <c r="O16" s="3"/>
      <c r="P16" s="8">
        <f t="shared" si="0"/>
        <v>-4.7133349515273516E-2</v>
      </c>
      <c r="Q16" s="7">
        <v>34.361725</v>
      </c>
      <c r="R16" s="12"/>
      <c r="S16" s="8">
        <f t="shared" si="9"/>
        <v>4.564886299458859E-2</v>
      </c>
      <c r="T16" s="7">
        <v>172.71000699999999</v>
      </c>
      <c r="U16" s="3"/>
      <c r="V16" s="8">
        <f t="shared" si="1"/>
        <v>5.6480841490600502E-3</v>
      </c>
      <c r="W16" s="7">
        <v>961.34997599999997</v>
      </c>
      <c r="X16" s="3"/>
      <c r="Y16" s="8">
        <f t="shared" si="2"/>
        <v>-1.9630838742749471E-2</v>
      </c>
      <c r="Z16" s="7">
        <v>50.565562999999997</v>
      </c>
      <c r="AA16" s="7"/>
      <c r="AB16" s="8">
        <f t="shared" si="7"/>
        <v>-1.4804633735367494E-2</v>
      </c>
      <c r="AC16" s="7">
        <v>15.02</v>
      </c>
      <c r="AE16" s="4">
        <f t="shared" si="3"/>
        <v>-5.2980132450331178E-3</v>
      </c>
    </row>
    <row r="17" spans="1:31" x14ac:dyDescent="0.2">
      <c r="A17" s="1" t="d">
        <v>2017-10-01</v>
      </c>
      <c r="B17" s="5">
        <v>52.332400999999997</v>
      </c>
      <c r="D17" s="4">
        <f t="shared" si="8"/>
        <v>2.1038934078796059E-2</v>
      </c>
      <c r="E17" s="5">
        <v>158.00924699999999</v>
      </c>
      <c r="G17" s="4">
        <f t="shared" si="4"/>
        <v>6.5292392704096341E-2</v>
      </c>
      <c r="H17" s="7">
        <v>163.48675499999999</v>
      </c>
      <c r="I17" s="12"/>
      <c r="J17" s="8">
        <f t="shared" si="5"/>
        <v>9.6807695584706061E-2</v>
      </c>
      <c r="K17" s="7">
        <v>80.170578000000006</v>
      </c>
      <c r="L17" s="12"/>
      <c r="M17" s="8">
        <f t="shared" si="6"/>
        <v>0.11666012581828868</v>
      </c>
      <c r="N17" s="7">
        <v>59.77</v>
      </c>
      <c r="O17" s="3"/>
      <c r="P17" s="8">
        <f t="shared" si="0"/>
        <v>-3.0651962374310632E-2</v>
      </c>
      <c r="Q17" s="7">
        <v>29.519324999999998</v>
      </c>
      <c r="R17" s="12">
        <v>0.49</v>
      </c>
      <c r="S17" s="8">
        <f t="shared" si="9"/>
        <v>-0.12666418813374478</v>
      </c>
      <c r="T17" s="7">
        <v>184.88999899999999</v>
      </c>
      <c r="U17" s="3"/>
      <c r="V17" s="8">
        <f t="shared" si="1"/>
        <v>7.052279257912368E-2</v>
      </c>
      <c r="W17" s="7">
        <v>1105.280029</v>
      </c>
      <c r="X17" s="3"/>
      <c r="Y17" s="8">
        <f t="shared" si="2"/>
        <v>0.14971660331117545</v>
      </c>
      <c r="Z17" s="7">
        <v>53.627789</v>
      </c>
      <c r="AA17" s="7"/>
      <c r="AB17" s="8">
        <f t="shared" si="7"/>
        <v>6.055951557386996E-2</v>
      </c>
      <c r="AC17" s="7">
        <v>11.53</v>
      </c>
      <c r="AE17" s="4">
        <f t="shared" si="3"/>
        <v>-0.23235685752330229</v>
      </c>
    </row>
    <row r="18" spans="1:31" x14ac:dyDescent="0.2">
      <c r="A18" s="1" t="d">
        <v>2017-11-01</v>
      </c>
      <c r="B18" s="5">
        <v>55.176136</v>
      </c>
      <c r="C18" s="10">
        <v>0.3</v>
      </c>
      <c r="D18" s="4">
        <f t="shared" si="8"/>
        <v>6.0072439634481938E-2</v>
      </c>
      <c r="E18" s="5">
        <v>162.79942299999999</v>
      </c>
      <c r="F18" s="10">
        <v>1.01</v>
      </c>
      <c r="G18" s="4">
        <f t="shared" si="4"/>
        <v>3.6707826346390998E-2</v>
      </c>
      <c r="H18" s="7">
        <v>166.20446799999999</v>
      </c>
      <c r="I18" s="12">
        <v>0.63</v>
      </c>
      <c r="J18" s="8">
        <f t="shared" si="5"/>
        <v>2.0476967690746591E-2</v>
      </c>
      <c r="K18" s="7">
        <v>81.124741</v>
      </c>
      <c r="L18" s="12">
        <v>0.42</v>
      </c>
      <c r="M18" s="8">
        <f t="shared" si="6"/>
        <v>1.7140490118457096E-2</v>
      </c>
      <c r="N18" s="7">
        <v>61.07</v>
      </c>
      <c r="O18" s="3"/>
      <c r="P18" s="8">
        <f t="shared" si="0"/>
        <v>2.1750041827003463E-2</v>
      </c>
      <c r="Q18" s="7">
        <v>32.314971999999997</v>
      </c>
      <c r="R18" s="12"/>
      <c r="S18" s="8">
        <f t="shared" si="9"/>
        <v>9.4705654685532242E-2</v>
      </c>
      <c r="T18" s="7">
        <v>177.08000200000001</v>
      </c>
      <c r="U18" s="3"/>
      <c r="V18" s="8">
        <f t="shared" si="1"/>
        <v>-4.2241316686901932E-2</v>
      </c>
      <c r="W18" s="7">
        <v>1176.75</v>
      </c>
      <c r="X18" s="3"/>
      <c r="Y18" s="8">
        <f t="shared" si="2"/>
        <v>6.4662320068030452E-2</v>
      </c>
      <c r="Z18" s="7">
        <v>58.923264000000003</v>
      </c>
      <c r="AA18" s="7"/>
      <c r="AB18" s="8">
        <f t="shared" si="7"/>
        <v>9.8744980890411185E-2</v>
      </c>
      <c r="AC18" s="7">
        <v>11.93</v>
      </c>
      <c r="AE18" s="4">
        <f t="shared" si="3"/>
        <v>3.4692107545533424E-2</v>
      </c>
    </row>
    <row r="19" spans="1:31" x14ac:dyDescent="0.2">
      <c r="A19" s="1" t="d">
        <v>2017-12-01</v>
      </c>
      <c r="B19" s="5">
        <v>55.094296</v>
      </c>
      <c r="D19" s="4">
        <f t="shared" si="8"/>
        <v>-1.4832499325432955E-3</v>
      </c>
      <c r="E19" s="5">
        <v>163.91279599999999</v>
      </c>
      <c r="G19" s="4">
        <f t="shared" si="4"/>
        <v>6.8389247300956087E-3</v>
      </c>
      <c r="H19" s="7">
        <v>164.25889599999999</v>
      </c>
      <c r="I19" s="12"/>
      <c r="J19" s="8">
        <f t="shared" si="5"/>
        <v>-1.1705894693516895E-2</v>
      </c>
      <c r="K19" s="7">
        <v>82.859229999999997</v>
      </c>
      <c r="L19" s="12"/>
      <c r="M19" s="8">
        <f t="shared" si="6"/>
        <v>2.1380518182486357E-2</v>
      </c>
      <c r="N19" s="7">
        <v>63.509998000000003</v>
      </c>
      <c r="O19" s="3"/>
      <c r="P19" s="8">
        <f t="shared" si="0"/>
        <v>3.9954118224987761E-2</v>
      </c>
      <c r="Q19" s="7">
        <v>34.535629</v>
      </c>
      <c r="R19" s="12"/>
      <c r="S19" s="8">
        <f t="shared" si="9"/>
        <v>6.8719137370751956E-2</v>
      </c>
      <c r="T19" s="7">
        <v>172.429993</v>
      </c>
      <c r="U19" s="3"/>
      <c r="V19" s="8">
        <f t="shared" si="1"/>
        <v>-2.6259368350357321E-2</v>
      </c>
      <c r="W19" s="7">
        <v>1169.469971</v>
      </c>
      <c r="X19" s="3"/>
      <c r="Y19" s="8">
        <f t="shared" si="2"/>
        <v>-6.1865553431060235E-3</v>
      </c>
      <c r="Z19" s="7">
        <v>61.000506999999999</v>
      </c>
      <c r="AA19" s="7">
        <v>0.2</v>
      </c>
      <c r="AB19" s="8">
        <f t="shared" si="7"/>
        <v>3.8647604450425484E-2</v>
      </c>
      <c r="AC19" s="7">
        <v>13.32</v>
      </c>
      <c r="AE19" s="4">
        <f t="shared" si="3"/>
        <v>0.11651299245599335</v>
      </c>
    </row>
    <row r="20" spans="1:31" x14ac:dyDescent="0.2">
      <c r="A20" s="1" t="d">
        <v>2018-01-01</v>
      </c>
      <c r="B20" s="5">
        <v>54.499512000000003</v>
      </c>
      <c r="D20" s="4">
        <f t="shared" si="8"/>
        <v>-1.0795745534165589E-2</v>
      </c>
      <c r="E20" s="5">
        <v>162.97953799999999</v>
      </c>
      <c r="G20" s="4">
        <f t="shared" si="4"/>
        <v>-5.693625041939954E-3</v>
      </c>
      <c r="H20" s="7">
        <v>162.51177999999999</v>
      </c>
      <c r="I20" s="12"/>
      <c r="J20" s="8">
        <f t="shared" si="5"/>
        <v>-1.0636355427592826E-2</v>
      </c>
      <c r="K20" s="7">
        <v>92.032454999999999</v>
      </c>
      <c r="L20" s="12"/>
      <c r="M20" s="8">
        <f t="shared" si="6"/>
        <v>0.1107085474967605</v>
      </c>
      <c r="N20" s="7">
        <v>65.099997999999999</v>
      </c>
      <c r="O20" s="3"/>
      <c r="P20" s="8">
        <f t="shared" si="0"/>
        <v>2.5035428280126795E-2</v>
      </c>
      <c r="Q20" s="7">
        <v>33.265419000000001</v>
      </c>
      <c r="R20" s="12">
        <v>0.5</v>
      </c>
      <c r="S20" s="8">
        <f t="shared" si="9"/>
        <v>-2.2301895818952616E-2</v>
      </c>
      <c r="T20" s="7">
        <v>204.28999300000001</v>
      </c>
      <c r="U20" s="3"/>
      <c r="V20" s="8">
        <f t="shared" si="1"/>
        <v>0.18477063906161623</v>
      </c>
      <c r="W20" s="7">
        <v>1450.8900149999999</v>
      </c>
      <c r="X20" s="3"/>
      <c r="Y20" s="8">
        <f t="shared" si="2"/>
        <v>0.24063896549593403</v>
      </c>
      <c r="Z20" s="7">
        <v>66.751007000000001</v>
      </c>
      <c r="AA20" s="7"/>
      <c r="AB20" s="8">
        <f t="shared" si="7"/>
        <v>9.4269708282916448E-2</v>
      </c>
      <c r="AC20" s="7">
        <v>12.85</v>
      </c>
      <c r="AE20" s="4">
        <f t="shared" si="3"/>
        <v>-3.528528528528533E-2</v>
      </c>
    </row>
    <row r="21" spans="1:31" x14ac:dyDescent="0.2">
      <c r="A21" s="1" t="d">
        <v>2018-02-01</v>
      </c>
      <c r="B21" s="5">
        <v>54.777721</v>
      </c>
      <c r="C21" s="10">
        <v>0.3</v>
      </c>
      <c r="D21" s="4">
        <f t="shared" si="8"/>
        <v>1.0609434447779951E-2</v>
      </c>
      <c r="E21" s="5">
        <v>150.21850599999999</v>
      </c>
      <c r="F21" s="10">
        <v>1.01</v>
      </c>
      <c r="G21" s="4">
        <f t="shared" si="4"/>
        <v>-7.2101272001396891E-2</v>
      </c>
      <c r="H21" s="7">
        <v>172.887787</v>
      </c>
      <c r="I21" s="12">
        <v>0.63</v>
      </c>
      <c r="J21" s="8">
        <f t="shared" si="5"/>
        <v>6.7724364350695176E-2</v>
      </c>
      <c r="K21" s="7">
        <v>90.831299000000001</v>
      </c>
      <c r="L21" s="12">
        <v>0.42</v>
      </c>
      <c r="M21" s="8">
        <f t="shared" si="6"/>
        <v>-8.4878318197639906E-3</v>
      </c>
      <c r="N21" s="7">
        <v>60.610000999999997</v>
      </c>
      <c r="O21" s="3"/>
      <c r="P21" s="8">
        <f t="shared" si="0"/>
        <v>-6.8970770168072848E-2</v>
      </c>
      <c r="Q21" s="7">
        <v>32.670985999999999</v>
      </c>
      <c r="R21" s="12"/>
      <c r="S21" s="8">
        <f t="shared" si="9"/>
        <v>-1.7869397646847682E-2</v>
      </c>
      <c r="T21" s="7">
        <v>186.13999899999999</v>
      </c>
      <c r="U21" s="3"/>
      <c r="V21" s="8">
        <f t="shared" si="1"/>
        <v>-8.8844263654167435E-2</v>
      </c>
      <c r="W21" s="7">
        <v>1512.4499510000001</v>
      </c>
      <c r="X21" s="3"/>
      <c r="Y21" s="8">
        <f t="shared" si="2"/>
        <v>4.2429085157085537E-2</v>
      </c>
      <c r="Z21" s="7">
        <v>65.586631999999994</v>
      </c>
      <c r="AA21" s="7"/>
      <c r="AB21" s="8">
        <f t="shared" si="7"/>
        <v>-1.7443557068734659E-2</v>
      </c>
      <c r="AC21" s="7">
        <v>15.05</v>
      </c>
      <c r="AE21" s="4">
        <f t="shared" si="3"/>
        <v>0.17120622568093394</v>
      </c>
    </row>
    <row r="22" spans="1:31" x14ac:dyDescent="0.2">
      <c r="A22" s="1" t="d">
        <v>2018-03-01</v>
      </c>
      <c r="B22" s="5">
        <v>55.836810999999997</v>
      </c>
      <c r="D22" s="4">
        <f t="shared" si="8"/>
        <v>1.9334320243078344E-2</v>
      </c>
      <c r="E22" s="5">
        <v>149.86546300000001</v>
      </c>
      <c r="G22" s="4">
        <f t="shared" si="4"/>
        <v>-2.3501964531586097E-3</v>
      </c>
      <c r="H22" s="7">
        <v>163.515457</v>
      </c>
      <c r="I22" s="12"/>
      <c r="J22" s="8">
        <f t="shared" si="5"/>
        <v>-5.4210480466153489E-2</v>
      </c>
      <c r="K22" s="7">
        <v>88.824950999999999</v>
      </c>
      <c r="L22" s="12"/>
      <c r="M22" s="8">
        <f t="shared" si="6"/>
        <v>-2.2088729568868135E-2</v>
      </c>
      <c r="N22" s="7">
        <v>61.040000999999997</v>
      </c>
      <c r="O22" s="3"/>
      <c r="P22" s="8">
        <f t="shared" si="0"/>
        <v>7.0945387379221419E-3</v>
      </c>
      <c r="Q22" s="7">
        <v>32.085968000000001</v>
      </c>
      <c r="R22" s="12"/>
      <c r="S22" s="8">
        <f t="shared" si="9"/>
        <v>-1.7906346628167209E-2</v>
      </c>
      <c r="T22" s="7">
        <v>183.53999300000001</v>
      </c>
      <c r="U22" s="3"/>
      <c r="V22" s="8">
        <f t="shared" si="1"/>
        <v>-1.3968013398345292E-2</v>
      </c>
      <c r="W22" s="7">
        <v>1447.339966</v>
      </c>
      <c r="X22" s="3"/>
      <c r="Y22" s="8">
        <f t="shared" si="2"/>
        <v>-4.3049348480556797E-2</v>
      </c>
      <c r="Z22" s="7">
        <v>65.009338</v>
      </c>
      <c r="AA22" s="7">
        <v>0.2</v>
      </c>
      <c r="AB22" s="8">
        <f t="shared" si="7"/>
        <v>-5.7526051955220829E-3</v>
      </c>
      <c r="AC22" s="7">
        <v>14.35</v>
      </c>
      <c r="AE22" s="4">
        <f t="shared" si="3"/>
        <v>-4.6511627906976813E-2</v>
      </c>
    </row>
    <row r="23" spans="1:31" x14ac:dyDescent="0.2">
      <c r="A23" s="1" t="d">
        <v>2018-04-01</v>
      </c>
      <c r="B23" s="5">
        <v>55.52816</v>
      </c>
      <c r="D23" s="4">
        <f t="shared" si="8"/>
        <v>-5.5277333084082754E-3</v>
      </c>
      <c r="E23" s="5">
        <v>160.464752</v>
      </c>
      <c r="G23" s="4">
        <f t="shared" si="4"/>
        <v>7.0725361186119301E-2</v>
      </c>
      <c r="H23" s="7">
        <v>161.05950899999999</v>
      </c>
      <c r="I23" s="12"/>
      <c r="J23" s="8">
        <f t="shared" si="5"/>
        <v>-1.5019668752171891E-2</v>
      </c>
      <c r="K23" s="7">
        <v>91.014671000000007</v>
      </c>
      <c r="L23" s="12"/>
      <c r="M23" s="8">
        <f t="shared" si="6"/>
        <v>2.4652082273594594E-2</v>
      </c>
      <c r="N23" s="7">
        <v>60.509998000000003</v>
      </c>
      <c r="O23" s="3"/>
      <c r="P23" s="8">
        <f t="shared" si="0"/>
        <v>-8.682879936387838E-3</v>
      </c>
      <c r="Q23" s="7">
        <v>29.430886999999998</v>
      </c>
      <c r="R23" s="12">
        <v>0.5</v>
      </c>
      <c r="S23" s="8">
        <f t="shared" si="9"/>
        <v>-6.716584022024838E-2</v>
      </c>
      <c r="T23" s="7">
        <v>178.53999300000001</v>
      </c>
      <c r="U23" s="3"/>
      <c r="V23" s="8">
        <f t="shared" si="1"/>
        <v>-2.7242019127678617E-2</v>
      </c>
      <c r="W23" s="7">
        <v>1566.130005</v>
      </c>
      <c r="X23" s="3"/>
      <c r="Y23" s="8">
        <f t="shared" si="2"/>
        <v>8.2074731431827253E-2</v>
      </c>
      <c r="Z23" s="7">
        <v>67.119765999999998</v>
      </c>
      <c r="AA23" s="7"/>
      <c r="AB23" s="8">
        <f t="shared" si="7"/>
        <v>3.2463459326412446E-2</v>
      </c>
      <c r="AC23" s="7">
        <v>15.35</v>
      </c>
      <c r="AE23" s="4">
        <f t="shared" si="3"/>
        <v>6.968641114982578E-2</v>
      </c>
    </row>
    <row r="24" spans="1:31" x14ac:dyDescent="0.2">
      <c r="A24" s="1" t="d">
        <v>2018-05-01</v>
      </c>
      <c r="B24" s="5">
        <v>54.660075999999997</v>
      </c>
      <c r="C24" s="10">
        <v>0.3</v>
      </c>
      <c r="D24" s="4">
        <f t="shared" si="8"/>
        <v>-1.0230556892214745E-2</v>
      </c>
      <c r="E24" s="5">
        <v>153.344269</v>
      </c>
      <c r="G24" s="4">
        <f t="shared" si="4"/>
        <v>-4.4374125228448968E-2</v>
      </c>
      <c r="H24" s="7">
        <v>182.120239</v>
      </c>
      <c r="I24" s="12">
        <v>0.73</v>
      </c>
      <c r="J24" s="8">
        <f t="shared" si="5"/>
        <v>0.13529614075751348</v>
      </c>
      <c r="K24" s="7">
        <v>96.192154000000002</v>
      </c>
      <c r="L24" s="12">
        <v>0.42</v>
      </c>
      <c r="M24" s="8">
        <f t="shared" si="6"/>
        <v>6.1500887038310505E-2</v>
      </c>
      <c r="N24" s="7">
        <v>55.700001</v>
      </c>
      <c r="O24" s="3"/>
      <c r="P24" s="8">
        <f t="shared" si="0"/>
        <v>-7.9490946273044039E-2</v>
      </c>
      <c r="Q24" s="7">
        <v>29.502894999999999</v>
      </c>
      <c r="R24" s="12"/>
      <c r="S24" s="8">
        <f t="shared" si="9"/>
        <v>2.4466812705984803E-3</v>
      </c>
      <c r="T24" s="7">
        <v>198.009995</v>
      </c>
      <c r="U24" s="3"/>
      <c r="V24" s="8">
        <f t="shared" si="1"/>
        <v>0.10905120848750113</v>
      </c>
      <c r="W24" s="7">
        <v>1629.619995</v>
      </c>
      <c r="X24" s="3"/>
      <c r="Y24" s="8">
        <f t="shared" si="2"/>
        <v>4.0539412307600886E-2</v>
      </c>
      <c r="Z24" s="7">
        <v>70.466414999999998</v>
      </c>
      <c r="AA24" s="7"/>
      <c r="AB24" s="8">
        <f t="shared" si="7"/>
        <v>4.9860856189516502E-2</v>
      </c>
      <c r="AC24" s="7">
        <v>18.920000000000002</v>
      </c>
      <c r="AE24" s="4">
        <f t="shared" si="3"/>
        <v>0.23257328990228027</v>
      </c>
    </row>
    <row r="25" spans="1:31" x14ac:dyDescent="0.2">
      <c r="A25" s="1" t="d">
        <v>2018-06-01</v>
      </c>
      <c r="B25" s="5">
        <v>47.363818999999999</v>
      </c>
      <c r="D25" s="4">
        <f t="shared" si="8"/>
        <v>-0.13348420884010476</v>
      </c>
      <c r="E25" s="5">
        <v>150.162567</v>
      </c>
      <c r="F25" s="10">
        <v>1.01</v>
      </c>
      <c r="G25" s="4">
        <f t="shared" si="4"/>
        <v>-1.4162263866542034E-2</v>
      </c>
      <c r="H25" s="7">
        <v>181.10064700000001</v>
      </c>
      <c r="I25" s="12"/>
      <c r="J25" s="8">
        <f t="shared" si="5"/>
        <v>-5.5984552051899557E-3</v>
      </c>
      <c r="K25" s="7">
        <v>96.384285000000006</v>
      </c>
      <c r="L25" s="12"/>
      <c r="M25" s="8">
        <f t="shared" si="6"/>
        <v>1.9973666459325089E-3</v>
      </c>
      <c r="N25" s="7">
        <v>59.75</v>
      </c>
      <c r="O25" s="3"/>
      <c r="P25" s="8">
        <f t="shared" si="0"/>
        <v>7.2710932267308209E-2</v>
      </c>
      <c r="Q25" s="7">
        <v>29.311201000000001</v>
      </c>
      <c r="R25" s="12"/>
      <c r="S25" s="8">
        <f t="shared" si="9"/>
        <v>-6.4974640624250015E-3</v>
      </c>
      <c r="T25" s="7">
        <v>185.529999</v>
      </c>
      <c r="U25" s="3"/>
      <c r="V25" s="8">
        <f t="shared" si="1"/>
        <v>-6.3027101232945332E-2</v>
      </c>
      <c r="W25" s="7">
        <v>1699.8000489999999</v>
      </c>
      <c r="X25" s="3"/>
      <c r="Y25" s="8">
        <f t="shared" si="2"/>
        <v>4.3065287745196038E-2</v>
      </c>
      <c r="Z25" s="7">
        <v>78.200066000000007</v>
      </c>
      <c r="AA25" s="7">
        <v>0.2</v>
      </c>
      <c r="AB25" s="8">
        <f t="shared" si="7"/>
        <v>0.11258769159747958</v>
      </c>
      <c r="AC25" s="7">
        <v>21.08</v>
      </c>
      <c r="AE25" s="4">
        <f t="shared" si="3"/>
        <v>0.11416490486257909</v>
      </c>
    </row>
    <row r="26" spans="1:31" x14ac:dyDescent="0.2">
      <c r="A26" s="1" t="d">
        <v>2018-07-01</v>
      </c>
      <c r="B26" s="5">
        <v>50.796123999999999</v>
      </c>
      <c r="D26" s="4">
        <f t="shared" si="8"/>
        <v>7.2466812695150276E-2</v>
      </c>
      <c r="E26" s="5">
        <v>151.936172</v>
      </c>
      <c r="G26" s="4">
        <f t="shared" si="4"/>
        <v>1.1811232555714125E-2</v>
      </c>
      <c r="H26" s="7">
        <v>186.16842700000001</v>
      </c>
      <c r="I26" s="12"/>
      <c r="J26" s="8">
        <f t="shared" si="5"/>
        <v>2.7983224157117445E-2</v>
      </c>
      <c r="K26" s="7">
        <v>103.68568399999999</v>
      </c>
      <c r="L26" s="12"/>
      <c r="M26" s="8">
        <f t="shared" si="6"/>
        <v>7.5753002680882975E-2</v>
      </c>
      <c r="N26" s="7">
        <v>60</v>
      </c>
      <c r="O26" s="3"/>
      <c r="P26" s="8">
        <f t="shared" si="0"/>
        <v>4.1841004184100415E-3</v>
      </c>
      <c r="Q26" s="7">
        <v>29.183402999999998</v>
      </c>
      <c r="R26" s="12">
        <v>0.5</v>
      </c>
      <c r="S26" s="8">
        <f t="shared" si="9"/>
        <v>1.269828554619778E-2</v>
      </c>
      <c r="T26" s="7">
        <v>187.229996</v>
      </c>
      <c r="U26" s="3"/>
      <c r="V26" s="8">
        <f t="shared" si="1"/>
        <v>9.1629224878074633E-3</v>
      </c>
      <c r="W26" s="7">
        <v>1777.4399410000001</v>
      </c>
      <c r="X26" s="3"/>
      <c r="Y26" s="8">
        <f t="shared" si="2"/>
        <v>4.5675897024285914E-2</v>
      </c>
      <c r="Z26" s="7">
        <v>75.692359999999994</v>
      </c>
      <c r="AA26" s="7"/>
      <c r="AB26" s="8">
        <f t="shared" si="7"/>
        <v>-3.2067824597488359E-2</v>
      </c>
      <c r="AC26" s="7">
        <v>18.739999999999998</v>
      </c>
      <c r="AE26" s="4">
        <f t="shared" si="3"/>
        <v>-0.1110056925996205</v>
      </c>
    </row>
    <row r="27" spans="1:31" x14ac:dyDescent="0.2">
      <c r="A27" s="1" t="d">
        <v>2018-08-01</v>
      </c>
      <c r="B27" s="5">
        <v>51.823872000000001</v>
      </c>
      <c r="C27" s="10">
        <v>0.36</v>
      </c>
      <c r="D27" s="4">
        <f t="shared" si="8"/>
        <v>2.7319958507070391E-2</v>
      </c>
      <c r="E27" s="5">
        <v>156.459351</v>
      </c>
      <c r="F27" s="10">
        <v>1.01</v>
      </c>
      <c r="G27" s="4">
        <f t="shared" si="4"/>
        <v>3.6417786016091011E-2</v>
      </c>
      <c r="H27" s="7">
        <v>222.69967700000001</v>
      </c>
      <c r="I27" s="12">
        <v>0.73</v>
      </c>
      <c r="J27" s="8">
        <f t="shared" si="5"/>
        <v>0.2001480627002343</v>
      </c>
      <c r="K27" s="7">
        <v>109.794617</v>
      </c>
      <c r="L27" s="12">
        <v>0.42</v>
      </c>
      <c r="M27" s="8">
        <f t="shared" si="6"/>
        <v>6.2968509712488449E-2</v>
      </c>
      <c r="N27" s="7">
        <v>66.040001000000004</v>
      </c>
      <c r="O27" s="3"/>
      <c r="P27" s="8">
        <f t="shared" si="0"/>
        <v>0.1006666833333334</v>
      </c>
      <c r="Q27" s="7">
        <v>29.609031999999999</v>
      </c>
      <c r="R27" s="12"/>
      <c r="S27" s="8">
        <f t="shared" si="9"/>
        <v>1.4584625377650465E-2</v>
      </c>
      <c r="T27" s="7">
        <v>175.009995</v>
      </c>
      <c r="U27" s="3"/>
      <c r="V27" s="8">
        <f t="shared" si="1"/>
        <v>-6.5267325007046392E-2</v>
      </c>
      <c r="W27" s="7">
        <v>2012.709961</v>
      </c>
      <c r="X27" s="3"/>
      <c r="Y27" s="8">
        <f t="shared" si="2"/>
        <v>0.13236453990543015</v>
      </c>
      <c r="Z27" s="7">
        <v>80.898605000000003</v>
      </c>
      <c r="AA27" s="7">
        <v>0.2</v>
      </c>
      <c r="AB27" s="8">
        <f t="shared" si="7"/>
        <v>7.1423919137942202E-2</v>
      </c>
      <c r="AC27" s="7">
        <v>18.969999000000001</v>
      </c>
      <c r="AE27" s="4">
        <f t="shared" si="3"/>
        <v>1.2273159018143168E-2</v>
      </c>
    </row>
    <row r="28" spans="1:31" x14ac:dyDescent="0.2">
      <c r="A28" s="1" t="d">
        <v>2018-09-01</v>
      </c>
      <c r="B28" s="5">
        <v>55.494414999999996</v>
      </c>
      <c r="D28" s="4">
        <f t="shared" si="8"/>
        <v>7.0827262771874608E-2</v>
      </c>
      <c r="E28" s="5">
        <v>162.34655799999999</v>
      </c>
      <c r="G28" s="4">
        <f t="shared" si="4"/>
        <v>3.7627709448954508E-2</v>
      </c>
      <c r="H28" s="7">
        <v>221.625168</v>
      </c>
      <c r="I28" s="12"/>
      <c r="J28" s="8">
        <f t="shared" si="5"/>
        <v>-4.8249239265847977E-3</v>
      </c>
      <c r="K28" s="7">
        <v>112.218773</v>
      </c>
      <c r="L28" s="12"/>
      <c r="M28" s="8">
        <f t="shared" si="6"/>
        <v>2.2079005931593135E-2</v>
      </c>
      <c r="N28" s="7">
        <v>70.180000000000007</v>
      </c>
      <c r="O28" s="3"/>
      <c r="P28" s="8">
        <f t="shared" si="0"/>
        <v>6.268926313311235E-2</v>
      </c>
      <c r="Q28" s="7">
        <v>31.129346999999999</v>
      </c>
      <c r="R28" s="12"/>
      <c r="S28" s="8">
        <f t="shared" si="9"/>
        <v>5.1346325675219649E-2</v>
      </c>
      <c r="T28" s="7">
        <v>164.759995</v>
      </c>
      <c r="U28" s="3"/>
      <c r="V28" s="8">
        <f t="shared" si="1"/>
        <v>-5.8568083497173976E-2</v>
      </c>
      <c r="W28" s="7">
        <v>2003</v>
      </c>
      <c r="X28" s="3"/>
      <c r="Y28" s="8">
        <f t="shared" si="2"/>
        <v>-4.8243220275889622E-3</v>
      </c>
      <c r="Z28" s="7">
        <v>83.584075999999996</v>
      </c>
      <c r="AA28" s="7"/>
      <c r="AB28" s="8">
        <f t="shared" si="7"/>
        <v>3.319551678301489E-2</v>
      </c>
      <c r="AC28" s="7">
        <v>19.459999</v>
      </c>
      <c r="AE28" s="4">
        <f t="shared" si="3"/>
        <v>2.5830259664220246E-2</v>
      </c>
    </row>
    <row r="29" spans="1:31" x14ac:dyDescent="0.2">
      <c r="A29" s="1" t="d">
        <v>2018-10-01</v>
      </c>
      <c r="B29" s="5">
        <v>56.890560000000001</v>
      </c>
      <c r="D29" s="4">
        <f t="shared" si="8"/>
        <v>2.5158297461104945E-2</v>
      </c>
      <c r="E29" s="5">
        <v>171.67257699999999</v>
      </c>
      <c r="G29" s="4">
        <f t="shared" si="4"/>
        <v>5.7445129203170436E-2</v>
      </c>
      <c r="H29" s="7">
        <v>214.87058999999999</v>
      </c>
      <c r="I29" s="12"/>
      <c r="J29" s="8">
        <f t="shared" si="5"/>
        <v>-3.0477486203191548E-2</v>
      </c>
      <c r="K29" s="7">
        <v>104.80096399999999</v>
      </c>
      <c r="L29" s="12"/>
      <c r="M29" s="8">
        <f t="shared" si="6"/>
        <v>-6.6101319785415988E-2</v>
      </c>
      <c r="N29" s="7">
        <v>68.550003000000004</v>
      </c>
      <c r="O29" s="3"/>
      <c r="P29" s="8">
        <f t="shared" si="0"/>
        <v>-2.3225947563408421E-2</v>
      </c>
      <c r="Q29" s="7">
        <v>28.440987</v>
      </c>
      <c r="R29" s="12">
        <v>0.5</v>
      </c>
      <c r="S29" s="8">
        <f t="shared" si="9"/>
        <v>-7.0298936884220523E-2</v>
      </c>
      <c r="T29" s="7">
        <v>142.279999</v>
      </c>
      <c r="U29" s="3"/>
      <c r="V29" s="8">
        <f t="shared" si="1"/>
        <v>-0.13644086357249524</v>
      </c>
      <c r="W29" s="7">
        <v>1598.01001</v>
      </c>
      <c r="X29" s="3"/>
      <c r="Y29" s="8">
        <f t="shared" si="2"/>
        <v>-0.20219170743884177</v>
      </c>
      <c r="Z29" s="7">
        <v>74.033859000000007</v>
      </c>
      <c r="AA29" s="7"/>
      <c r="AB29" s="8">
        <f t="shared" si="7"/>
        <v>-0.11425880929759862</v>
      </c>
      <c r="AC29" s="7">
        <v>19.829999999999998</v>
      </c>
      <c r="AE29" s="4">
        <f t="shared" si="3"/>
        <v>1.9013413104491859E-2</v>
      </c>
    </row>
    <row r="30" spans="1:31" x14ac:dyDescent="0.2">
      <c r="A30" s="1" t="d">
        <v>2018-11-01</v>
      </c>
      <c r="B30" s="5">
        <v>65.140525999999994</v>
      </c>
      <c r="C30" s="10">
        <v>0.36</v>
      </c>
      <c r="D30" s="4">
        <f t="shared" si="8"/>
        <v>0.1513426129044958</v>
      </c>
      <c r="E30" s="5">
        <v>182.939514</v>
      </c>
      <c r="F30" s="10">
        <v>1.1599999999999999</v>
      </c>
      <c r="G30" s="4">
        <f t="shared" si="4"/>
        <v>7.2387432035810897E-2</v>
      </c>
      <c r="H30" s="7">
        <v>175.324814</v>
      </c>
      <c r="I30" s="12">
        <v>0.73</v>
      </c>
      <c r="J30" s="8">
        <f t="shared" si="5"/>
        <v>-0.18064722584882367</v>
      </c>
      <c r="K30" s="7">
        <v>108.804222</v>
      </c>
      <c r="L30" s="12">
        <v>0.46</v>
      </c>
      <c r="M30" s="8">
        <f t="shared" si="6"/>
        <v>4.2587947950555136E-2</v>
      </c>
      <c r="N30" s="7">
        <v>68.449996999999996</v>
      </c>
      <c r="O30" s="3"/>
      <c r="P30" s="8">
        <f t="shared" si="0"/>
        <v>-1.4588766684664855E-3</v>
      </c>
      <c r="Q30" s="7">
        <v>29.390944000000001</v>
      </c>
      <c r="R30" s="12"/>
      <c r="S30" s="8">
        <f t="shared" si="9"/>
        <v>3.3400985697156056E-2</v>
      </c>
      <c r="T30" s="7">
        <v>160.86000100000001</v>
      </c>
      <c r="U30" s="3"/>
      <c r="V30" s="8">
        <f t="shared" si="1"/>
        <v>0.13058758877275511</v>
      </c>
      <c r="W30" s="7">
        <v>1690.170044</v>
      </c>
      <c r="X30" s="3"/>
      <c r="Y30" s="8">
        <f t="shared" si="2"/>
        <v>5.7671750128774221E-2</v>
      </c>
      <c r="Z30" s="7">
        <v>74.112785000000002</v>
      </c>
      <c r="AA30" s="7">
        <v>0.22</v>
      </c>
      <c r="AB30" s="8">
        <f t="shared" si="7"/>
        <v>4.0376930777037507E-3</v>
      </c>
      <c r="AC30" s="7">
        <v>22.33</v>
      </c>
      <c r="AE30" s="4">
        <f t="shared" si="3"/>
        <v>0.12607160867372669</v>
      </c>
    </row>
    <row r="31" spans="1:31" x14ac:dyDescent="0.2">
      <c r="A31" s="1" t="d">
        <v>2018-12-01</v>
      </c>
      <c r="B31" s="5">
        <v>63.213028000000001</v>
      </c>
      <c r="D31" s="4">
        <f t="shared" si="8"/>
        <v>-2.9589843962881002E-2</v>
      </c>
      <c r="E31" s="5">
        <v>173.38549800000001</v>
      </c>
      <c r="G31" s="4">
        <f t="shared" si="4"/>
        <v>-5.2224999351424918E-2</v>
      </c>
      <c r="H31" s="7">
        <v>155.405045</v>
      </c>
      <c r="I31" s="12"/>
      <c r="J31" s="8">
        <f t="shared" si="5"/>
        <v>-0.11361637035588129</v>
      </c>
      <c r="K31" s="7">
        <v>100.090057</v>
      </c>
      <c r="L31" s="12"/>
      <c r="M31" s="8">
        <f t="shared" si="6"/>
        <v>-8.009032039216267E-2</v>
      </c>
      <c r="N31" s="7">
        <v>63.610000999999997</v>
      </c>
      <c r="O31" s="3"/>
      <c r="P31" s="8">
        <f t="shared" si="0"/>
        <v>-7.0708491046391125E-2</v>
      </c>
      <c r="Q31" s="7">
        <v>26.850753999999998</v>
      </c>
      <c r="R31" s="12"/>
      <c r="S31" s="8">
        <f t="shared" si="9"/>
        <v>-8.6427642473817873E-2</v>
      </c>
      <c r="T31" s="7">
        <v>137.070007</v>
      </c>
      <c r="U31" s="3"/>
      <c r="V31" s="8">
        <f t="shared" si="1"/>
        <v>-0.1478925391775921</v>
      </c>
      <c r="W31" s="7">
        <v>1501.969971</v>
      </c>
      <c r="X31" s="3"/>
      <c r="Y31" s="8">
        <f t="shared" si="2"/>
        <v>-0.11134978617571568</v>
      </c>
      <c r="Z31" s="7">
        <v>73.363028999999997</v>
      </c>
      <c r="AA31" s="7"/>
      <c r="AB31" s="8">
        <f t="shared" si="7"/>
        <v>-1.011641918462523E-2</v>
      </c>
      <c r="AC31" s="7">
        <v>16.170000000000002</v>
      </c>
      <c r="AE31" s="4">
        <f t="shared" si="3"/>
        <v>-0.27586206896551713</v>
      </c>
    </row>
    <row r="32" spans="1:31" x14ac:dyDescent="0.2">
      <c r="A32" s="1" t="d">
        <v>2019-01-01</v>
      </c>
      <c r="B32" s="5">
        <v>66.884101999999999</v>
      </c>
      <c r="D32" s="4">
        <f t="shared" si="8"/>
        <v>5.8074642461360924E-2</v>
      </c>
      <c r="E32" s="5">
        <v>174.56698600000001</v>
      </c>
      <c r="G32" s="4">
        <f t="shared" si="4"/>
        <v>6.8142261817075471E-3</v>
      </c>
      <c r="H32" s="7">
        <v>163.97624200000001</v>
      </c>
      <c r="I32" s="12"/>
      <c r="J32" s="8">
        <f t="shared" si="5"/>
        <v>5.5153917300432634E-2</v>
      </c>
      <c r="K32" s="7">
        <v>102.908394</v>
      </c>
      <c r="L32" s="12"/>
      <c r="M32" s="8">
        <f t="shared" si="6"/>
        <v>2.8158011739367873E-2</v>
      </c>
      <c r="N32" s="7">
        <v>69.620002999999997</v>
      </c>
      <c r="O32" s="3"/>
      <c r="P32" s="8">
        <f t="shared" si="0"/>
        <v>9.4482029641848306E-2</v>
      </c>
      <c r="Q32" s="7">
        <v>28.280785000000002</v>
      </c>
      <c r="R32" s="12">
        <v>0.51</v>
      </c>
      <c r="S32" s="8">
        <f t="shared" si="9"/>
        <v>7.2252384420936677E-2</v>
      </c>
      <c r="T32" s="7">
        <v>168.490005</v>
      </c>
      <c r="U32" s="3"/>
      <c r="V32" s="8">
        <f t="shared" si="1"/>
        <v>0.22922591665148154</v>
      </c>
      <c r="W32" s="7">
        <v>1718.7299800000001</v>
      </c>
      <c r="X32" s="3"/>
      <c r="Y32" s="8">
        <f t="shared" si="2"/>
        <v>0.14431713894764683</v>
      </c>
      <c r="Z32" s="7">
        <v>81.021918999999997</v>
      </c>
      <c r="AA32" s="7"/>
      <c r="AB32" s="8">
        <f t="shared" si="7"/>
        <v>0.10439713442039041</v>
      </c>
      <c r="AC32" s="7">
        <v>18.940000999999999</v>
      </c>
      <c r="AE32" s="4">
        <f t="shared" si="3"/>
        <v>0.17130494743351865</v>
      </c>
    </row>
    <row r="33" spans="1:31" x14ac:dyDescent="0.2">
      <c r="A33" s="1" t="d">
        <v>2019-02-01</v>
      </c>
      <c r="B33" s="5">
        <v>68.965027000000006</v>
      </c>
      <c r="C33" s="10">
        <v>0.36</v>
      </c>
      <c r="D33" s="4">
        <f t="shared" si="8"/>
        <v>3.6494845965039761E-2</v>
      </c>
      <c r="E33" s="5">
        <v>179.50775100000001</v>
      </c>
      <c r="F33" s="10">
        <v>1.1599999999999999</v>
      </c>
      <c r="G33" s="4">
        <f t="shared" si="4"/>
        <v>3.4947988389969674E-2</v>
      </c>
      <c r="H33" s="7">
        <v>170.586929</v>
      </c>
      <c r="I33" s="12">
        <v>0.73</v>
      </c>
      <c r="J33" s="8">
        <f t="shared" si="5"/>
        <v>4.4766771761972593E-2</v>
      </c>
      <c r="K33" s="7">
        <v>110.39765199999999</v>
      </c>
      <c r="L33" s="12">
        <v>0.46</v>
      </c>
      <c r="M33" s="8">
        <f t="shared" si="6"/>
        <v>7.7245963045541183E-2</v>
      </c>
      <c r="N33" s="7">
        <v>72.209998999999996</v>
      </c>
      <c r="O33" s="3"/>
      <c r="P33" s="8">
        <f t="shared" si="0"/>
        <v>3.7201894403825285E-2</v>
      </c>
      <c r="Q33" s="7">
        <v>29.763317000000001</v>
      </c>
      <c r="R33" s="12"/>
      <c r="S33" s="8">
        <f t="shared" si="9"/>
        <v>5.2421882914494733E-2</v>
      </c>
      <c r="T33" s="7">
        <v>183.029999</v>
      </c>
      <c r="U33" s="3"/>
      <c r="V33" s="8">
        <f t="shared" si="1"/>
        <v>8.6295884435400233E-2</v>
      </c>
      <c r="W33" s="7">
        <v>1639.829956</v>
      </c>
      <c r="X33" s="3"/>
      <c r="Y33" s="8">
        <f t="shared" si="2"/>
        <v>-4.5906003222216454E-2</v>
      </c>
      <c r="Z33" s="7">
        <v>84.831573000000006</v>
      </c>
      <c r="AA33" s="7"/>
      <c r="AB33" s="8">
        <f t="shared" si="7"/>
        <v>4.7020041576650504E-2</v>
      </c>
      <c r="AC33" s="7">
        <v>20.079999999999998</v>
      </c>
      <c r="AE33" s="4">
        <f t="shared" si="3"/>
        <v>6.0190017941392907E-2</v>
      </c>
    </row>
    <row r="34" spans="1:31" x14ac:dyDescent="0.2">
      <c r="A34" s="1" t="d">
        <v>2019-03-01</v>
      </c>
      <c r="B34" s="5">
        <v>73.350639000000001</v>
      </c>
      <c r="D34" s="4">
        <f t="shared" si="8"/>
        <v>6.3591826042495345E-2</v>
      </c>
      <c r="E34" s="5">
        <v>186.605469</v>
      </c>
      <c r="G34" s="4">
        <f t="shared" si="4"/>
        <v>3.9539897082215607E-2</v>
      </c>
      <c r="H34" s="7">
        <v>187.940842</v>
      </c>
      <c r="I34" s="12"/>
      <c r="J34" s="8">
        <f t="shared" si="5"/>
        <v>0.10173061383853159</v>
      </c>
      <c r="K34" s="7">
        <v>116.717896</v>
      </c>
      <c r="L34" s="12"/>
      <c r="M34" s="8">
        <f t="shared" si="6"/>
        <v>5.7249804552002632E-2</v>
      </c>
      <c r="N34" s="7">
        <v>69.099997999999999</v>
      </c>
      <c r="O34" s="3"/>
      <c r="P34" s="8">
        <f t="shared" si="0"/>
        <v>-4.3068841477203135E-2</v>
      </c>
      <c r="Q34" s="7">
        <v>29.992854999999999</v>
      </c>
      <c r="R34" s="12"/>
      <c r="S34" s="8">
        <f t="shared" si="9"/>
        <v>7.7121108510855166E-3</v>
      </c>
      <c r="T34" s="7">
        <v>182.449997</v>
      </c>
      <c r="U34" s="3"/>
      <c r="V34" s="8">
        <f t="shared" si="1"/>
        <v>-3.1688903631584865E-3</v>
      </c>
      <c r="W34" s="7">
        <v>1780.75</v>
      </c>
      <c r="X34" s="3"/>
      <c r="Y34" s="8">
        <f t="shared" si="2"/>
        <v>8.5935766378937864E-2</v>
      </c>
      <c r="Z34" s="7">
        <v>83.327499000000003</v>
      </c>
      <c r="AA34" s="7">
        <v>0.22</v>
      </c>
      <c r="AB34" s="8">
        <f t="shared" si="7"/>
        <v>-1.5136746314959912E-2</v>
      </c>
      <c r="AC34" s="7">
        <v>18.870000999999998</v>
      </c>
      <c r="AE34" s="4">
        <f t="shared" si="3"/>
        <v>-6.0258914342629477E-2</v>
      </c>
    </row>
    <row r="35" spans="1:31" x14ac:dyDescent="0.2">
      <c r="A35" s="1" t="d">
        <v>2019-04-01</v>
      </c>
      <c r="B35" s="5">
        <v>76.646202000000002</v>
      </c>
      <c r="D35" s="4">
        <f t="shared" si="8"/>
        <v>4.4928892848499949E-2</v>
      </c>
      <c r="E35" s="5">
        <v>194.14241000000001</v>
      </c>
      <c r="G35" s="4">
        <f t="shared" si="4"/>
        <v>4.0389711193298483E-2</v>
      </c>
      <c r="H35" s="7">
        <v>198.54745500000001</v>
      </c>
      <c r="I35" s="12"/>
      <c r="J35" s="8">
        <f t="shared" si="5"/>
        <v>5.6435912956056725E-2</v>
      </c>
      <c r="K35" s="7">
        <v>129.24671900000001</v>
      </c>
      <c r="L35" s="12"/>
      <c r="M35" s="8">
        <f t="shared" si="6"/>
        <v>0.10734277629541931</v>
      </c>
      <c r="N35" s="7">
        <v>72.989998</v>
      </c>
      <c r="O35" s="3"/>
      <c r="P35" s="8">
        <f t="shared" si="0"/>
        <v>5.6295225941974711E-2</v>
      </c>
      <c r="Q35" s="7">
        <v>29.610291</v>
      </c>
      <c r="R35" s="12">
        <v>0.51</v>
      </c>
      <c r="S35" s="8">
        <f t="shared" si="9"/>
        <v>4.2488786079218346E-3</v>
      </c>
      <c r="T35" s="7">
        <v>185.570007</v>
      </c>
      <c r="U35" s="3"/>
      <c r="V35" s="8">
        <f t="shared" si="1"/>
        <v>1.7100630590857219E-2</v>
      </c>
      <c r="W35" s="7">
        <v>1926.5200199999999</v>
      </c>
      <c r="X35" s="3"/>
      <c r="Y35" s="8">
        <f t="shared" si="2"/>
        <v>8.1858778604520524E-2</v>
      </c>
      <c r="Z35" s="7">
        <v>87.133171000000004</v>
      </c>
      <c r="AA35" s="7"/>
      <c r="AB35" s="8">
        <f t="shared" si="7"/>
        <v>4.5671261536362695E-2</v>
      </c>
      <c r="AC35" s="7">
        <v>20.719999000000001</v>
      </c>
      <c r="AE35" s="4">
        <f t="shared" si="3"/>
        <v>9.8039104502432362E-2</v>
      </c>
    </row>
    <row r="36" spans="1:31" x14ac:dyDescent="0.2">
      <c r="A36" s="1" t="d">
        <v>2019-05-01</v>
      </c>
      <c r="B36" s="5">
        <v>75.047752000000003</v>
      </c>
      <c r="C36" s="10">
        <v>0.36</v>
      </c>
      <c r="D36" s="4">
        <f t="shared" si="8"/>
        <v>-1.6158008716465819E-2</v>
      </c>
      <c r="E36" s="5">
        <v>194.83026100000001</v>
      </c>
      <c r="F36" s="10">
        <v>1.1599999999999999</v>
      </c>
      <c r="G36" s="4">
        <f t="shared" si="4"/>
        <v>9.518018242381944E-3</v>
      </c>
      <c r="H36" s="7">
        <v>173.218231</v>
      </c>
      <c r="I36" s="12">
        <v>0.77</v>
      </c>
      <c r="J36" s="8">
        <f t="shared" si="5"/>
        <v>-0.12369447898488554</v>
      </c>
      <c r="K36" s="7">
        <v>122.398415</v>
      </c>
      <c r="L36" s="12">
        <v>0.46</v>
      </c>
      <c r="M36" s="8">
        <f t="shared" si="6"/>
        <v>-4.9427204415146607E-2</v>
      </c>
      <c r="N36" s="7">
        <v>73.440002000000007</v>
      </c>
      <c r="O36" s="3"/>
      <c r="P36" s="8">
        <f t="shared" si="0"/>
        <v>6.1652830844029748E-3</v>
      </c>
      <c r="Q36" s="7">
        <v>29.714732999999999</v>
      </c>
      <c r="R36" s="12"/>
      <c r="S36" s="8">
        <f t="shared" si="9"/>
        <v>3.5272196413064232E-3</v>
      </c>
      <c r="T36" s="7">
        <v>149.259995</v>
      </c>
      <c r="U36" s="3"/>
      <c r="V36" s="8">
        <f t="shared" si="1"/>
        <v>-0.19566746042101513</v>
      </c>
      <c r="W36" s="7">
        <v>1775.0699460000001</v>
      </c>
      <c r="X36" s="3"/>
      <c r="Y36" s="8">
        <f t="shared" si="2"/>
        <v>-7.8613288430815192E-2</v>
      </c>
      <c r="Z36" s="7">
        <v>76.527985000000001</v>
      </c>
      <c r="AA36" s="7">
        <v>0.22</v>
      </c>
      <c r="AB36" s="8">
        <f t="shared" si="7"/>
        <v>-0.11918751355898664</v>
      </c>
      <c r="AC36" s="7">
        <v>20.23</v>
      </c>
      <c r="AE36" s="4">
        <f t="shared" si="3"/>
        <v>-2.3648601527442203E-2</v>
      </c>
    </row>
    <row r="37" spans="1:31" x14ac:dyDescent="0.2">
      <c r="A37" s="1" t="d">
        <v>2019-06-01</v>
      </c>
      <c r="B37" s="5">
        <v>83.098076000000006</v>
      </c>
      <c r="D37" s="4">
        <f t="shared" si="8"/>
        <v>0.10726935564972023</v>
      </c>
      <c r="E37" s="5">
        <v>205.252365</v>
      </c>
      <c r="G37" s="4">
        <f t="shared" si="4"/>
        <v>5.3493250722483968E-2</v>
      </c>
      <c r="H37" s="7">
        <v>196.580658</v>
      </c>
      <c r="I37" s="12"/>
      <c r="J37" s="8">
        <f t="shared" si="5"/>
        <v>0.13487279523135182</v>
      </c>
      <c r="K37" s="7">
        <v>133.062622</v>
      </c>
      <c r="L37" s="12"/>
      <c r="M37" s="8">
        <f t="shared" si="6"/>
        <v>8.7127002420742172E-2</v>
      </c>
      <c r="N37" s="7">
        <v>74.139999000000003</v>
      </c>
      <c r="O37" s="3"/>
      <c r="P37" s="8">
        <f t="shared" si="0"/>
        <v>9.5315493046963171E-3</v>
      </c>
      <c r="Q37" s="7">
        <v>32.561829000000003</v>
      </c>
      <c r="R37" s="12"/>
      <c r="S37" s="8">
        <f t="shared" si="9"/>
        <v>9.5814288487801796E-2</v>
      </c>
      <c r="T37" s="7">
        <v>169.449997</v>
      </c>
      <c r="U37" s="3"/>
      <c r="V37" s="8">
        <f t="shared" si="1"/>
        <v>0.1352673367033142</v>
      </c>
      <c r="W37" s="7">
        <v>1893.630005</v>
      </c>
      <c r="X37" s="3"/>
      <c r="Y37" s="8">
        <f t="shared" si="2"/>
        <v>6.6791767427062221E-2</v>
      </c>
      <c r="Z37" s="7">
        <v>82.023521000000002</v>
      </c>
      <c r="AA37" s="7"/>
      <c r="AB37" s="8">
        <f t="shared" si="7"/>
        <v>7.1810802283635206E-2</v>
      </c>
      <c r="AC37" s="7">
        <v>22.200001</v>
      </c>
      <c r="AE37" s="4">
        <f t="shared" si="3"/>
        <v>9.7380177953534347E-2</v>
      </c>
    </row>
    <row r="38" spans="1:31" x14ac:dyDescent="0.2">
      <c r="A38" s="1" t="d">
        <v>2019-07-01</v>
      </c>
      <c r="B38" s="5">
        <v>93.863258000000002</v>
      </c>
      <c r="D38" s="4">
        <f t="shared" si="8"/>
        <v>0.12954790914774</v>
      </c>
      <c r="E38" s="5">
        <v>208.27688599999999</v>
      </c>
      <c r="G38" s="4">
        <f t="shared" si="4"/>
        <v>1.4735620707707767E-2</v>
      </c>
      <c r="H38" s="7">
        <v>211.59835799999999</v>
      </c>
      <c r="I38" s="12"/>
      <c r="J38" s="8">
        <f t="shared" si="5"/>
        <v>7.6394596257786412E-2</v>
      </c>
      <c r="K38" s="7">
        <v>135.35716199999999</v>
      </c>
      <c r="L38" s="12"/>
      <c r="M38" s="8">
        <f t="shared" si="6"/>
        <v>1.7244061221039095E-2</v>
      </c>
      <c r="N38" s="7">
        <v>79.730002999999996</v>
      </c>
      <c r="O38" s="3"/>
      <c r="P38" s="8">
        <f t="shared" si="0"/>
        <v>7.5397950841623193E-2</v>
      </c>
      <c r="Q38" s="7">
        <v>33.086551999999998</v>
      </c>
      <c r="R38" s="12"/>
      <c r="S38" s="8">
        <f t="shared" si="9"/>
        <v>1.611466604041175E-2</v>
      </c>
      <c r="T38" s="7">
        <v>173.11000100000001</v>
      </c>
      <c r="U38" s="3"/>
      <c r="V38" s="8">
        <f t="shared" si="1"/>
        <v>2.1599315814682576E-2</v>
      </c>
      <c r="W38" s="7">
        <v>1866.780029</v>
      </c>
      <c r="X38" s="3"/>
      <c r="Y38" s="8">
        <f t="shared" si="2"/>
        <v>-1.4179103588929438E-2</v>
      </c>
      <c r="Z38" s="7">
        <v>85.585007000000004</v>
      </c>
      <c r="AA38" s="7"/>
      <c r="AB38" s="8">
        <f t="shared" si="7"/>
        <v>4.3420301354778493E-2</v>
      </c>
      <c r="AC38" s="7">
        <v>20.34</v>
      </c>
      <c r="AE38" s="4">
        <f t="shared" si="3"/>
        <v>-8.3783825054782671E-2</v>
      </c>
    </row>
    <row r="40" spans="1:31" x14ac:dyDescent="0.2">
      <c r="A40" t="s">
        <v>22</v>
      </c>
      <c r="D40" s="4">
        <f>AVERAGE(D3:D38)</f>
        <v>1.8685328196669362E-2</v>
      </c>
      <c r="G40" s="4">
        <f>AVERAGE(G3:G38)</f>
        <v>2.1512337123643799E-2</v>
      </c>
      <c r="J40" s="4">
        <f>(AVERAGE(J3:J38))</f>
        <v>2.5875264140242701E-2</v>
      </c>
      <c r="M40" s="4">
        <f>AVERAGE(M3:M38)</f>
        <v>2.9068170238384441E-2</v>
      </c>
      <c r="P40" s="4">
        <f>AVERAGE(P3:P38)</f>
        <v>1.6464585787667213E-2</v>
      </c>
      <c r="S40" s="4">
        <f>AVERAGE(S3:S38)</f>
        <v>4.3936739560697016E-3</v>
      </c>
      <c r="V40" s="4">
        <f>AVERAGE(V3:V38)</f>
        <v>2.5684343532781706E-2</v>
      </c>
      <c r="Y40" s="4">
        <f>AVERAGE(Y3:Y38)</f>
        <v>2.8427846641837024E-2</v>
      </c>
      <c r="AB40" s="4">
        <f>AVERAGE(AB3:AB38)</f>
        <v>1.6174034255761516E-2</v>
      </c>
      <c r="AE40" s="4">
        <f>AVERAGE(AE3:AE38)</f>
        <v>-7.8446084831815619E-3</v>
      </c>
    </row>
    <row r="41" spans="1:31" x14ac:dyDescent="0.2">
      <c r="A41" t="s">
        <v>23</v>
      </c>
      <c r="D41" s="4">
        <f>STDEV(D3:D38)</f>
        <v>5.7971513113195136E-2</v>
      </c>
      <c r="G41" s="4">
        <f>STDEV(G3:G38)</f>
        <v>3.6790637596994163E-2</v>
      </c>
      <c r="J41" s="4">
        <f>STDEV(J3:J38)</f>
        <v>7.7910785023266246E-2</v>
      </c>
      <c r="M41" s="4">
        <f>STDEV(M3:M38)</f>
        <v>4.4379670820245166E-2</v>
      </c>
      <c r="P41" s="4">
        <f>STDEV(P3:P38)</f>
        <v>5.1267051789823985E-2</v>
      </c>
      <c r="S41" s="4">
        <f>STDEV(S3:S38)</f>
        <v>5.1431233692211614E-2</v>
      </c>
      <c r="V41" s="4">
        <f>STDEV(V3:V38)</f>
        <v>0.1008029766179164</v>
      </c>
      <c r="Y41" s="4">
        <f>STDEV(Y3:Y38)</f>
        <v>8.0185964329105339E-2</v>
      </c>
      <c r="AB41" s="4">
        <f>STDEV(AB3:AB38)</f>
        <v>6.1897607973258537E-2</v>
      </c>
      <c r="AE41" s="4">
        <f>STDEV(AE3:AE38)</f>
        <v>0.12207353887872928</v>
      </c>
    </row>
    <row r="42" spans="1:31" s="17" customFormat="1" x14ac:dyDescent="0.2">
      <c r="A42" s="17" t="s">
        <v>24</v>
      </c>
      <c r="D42" s="17">
        <f>D41/D40</f>
        <v>3.1025151125538426</v>
      </c>
      <c r="G42" s="17">
        <f t="shared" ref="E42:AE42" si="10">G41/G40</f>
        <v>1.7102110935477242</v>
      </c>
      <c r="J42" s="17">
        <f t="shared" si="10"/>
        <v>3.0110140944259931</v>
      </c>
      <c r="M42" s="17">
        <f t="shared" si="10"/>
        <v>1.5267445613636159</v>
      </c>
      <c r="P42" s="17">
        <f t="shared" si="10"/>
        <v>3.1137771973726505</v>
      </c>
      <c r="S42" s="17">
        <f t="shared" si="10"/>
        <v>11.705746536144591</v>
      </c>
      <c r="V42" s="17">
        <f t="shared" si="10"/>
        <v>3.9246857327405897</v>
      </c>
      <c r="Y42" s="17">
        <f t="shared" si="10"/>
        <v>2.8206837239334308</v>
      </c>
      <c r="AB42" s="17">
        <f t="shared" si="10"/>
        <v>3.8269739629869624</v>
      </c>
      <c r="AE42" s="17">
        <f t="shared" si="10"/>
        <v>-15.561457163916936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Y52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0" max="10" width="21.6640625" bestFit="1" customWidth="1"/>
    <col min="11" max="13" width="20.33203125" bestFit="1" customWidth="1"/>
  </cols>
  <sheetData>
    <row r="1" spans="1:25" x14ac:dyDescent="0.2">
      <c r="A1" s="16" t="s">
        <v>1</v>
      </c>
      <c r="B1" s="16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8</v>
      </c>
      <c r="I1" s="9" t="s">
        <v>9</v>
      </c>
      <c r="J1" s="9" t="s">
        <v>10</v>
      </c>
      <c r="K1" s="9" t="s">
        <v>25</v>
      </c>
      <c r="L1" s="9" t="s">
        <v>27</v>
      </c>
      <c r="M1" s="9" t="s">
        <v>28</v>
      </c>
    </row>
    <row r="2" spans="1:25" x14ac:dyDescent="0.2">
      <c r="A2" s="4">
        <v>-2.7664302090024209E-2</v>
      </c>
      <c r="B2" s="4">
        <v>-8.6390838693907786E-3</v>
      </c>
      <c r="C2" s="8">
        <v>2.3922724644366539E-2</v>
      </c>
      <c r="D2" s="8">
        <v>2.0552293005376115E-2</v>
      </c>
      <c r="E2" s="8">
        <v>0</v>
      </c>
      <c r="F2" s="8">
        <v>-3.1681903164140511E-2</v>
      </c>
      <c r="G2" s="8">
        <v>0.17834624715035488</v>
      </c>
      <c r="H2" s="8">
        <v>1.3639745163189174E-2</v>
      </c>
      <c r="I2" s="8">
        <v>3.8558602560805504E-2</v>
      </c>
      <c r="J2" s="4">
        <v>-1.400532173654552E-3</v>
      </c>
      <c r="K2" s="23">
        <f>AVERAGE(D2,H2)</f>
        <v>1.7096019084282644E-2</v>
      </c>
      <c r="L2" s="23">
        <f>AVERAGE(E2,J2)</f>
        <v>-7.0026608682727601E-4</v>
      </c>
      <c r="M2" s="23">
        <f>AVERAGE(A2:J2)</f>
        <v>2.0563379122688217E-2</v>
      </c>
    </row>
    <row r="3" spans="1:25" x14ac:dyDescent="0.2">
      <c r="A3" s="4">
        <v>-3.38157596977917E-2</v>
      </c>
      <c r="B3" s="4">
        <v>5.1573933292435739E-3</v>
      </c>
      <c r="C3" s="8">
        <v>7.1276382220197027E-2</v>
      </c>
      <c r="D3" s="8">
        <v>8.6842456151461928E-3</v>
      </c>
      <c r="E3" s="8">
        <v>8.2002805351747959E-3</v>
      </c>
      <c r="F3" s="8">
        <v>-6.6049405896922994E-3</v>
      </c>
      <c r="G3" s="8">
        <v>8.8486457691399123E-2</v>
      </c>
      <c r="H3" s="8">
        <v>8.8603187103185238E-2</v>
      </c>
      <c r="I3" s="8">
        <v>-8.3678592656202963E-2</v>
      </c>
      <c r="J3" s="4">
        <v>-5.0210403915264962E-2</v>
      </c>
      <c r="K3" s="23">
        <f>AVERAGE(D3,H3)</f>
        <v>4.8643716359165715E-2</v>
      </c>
      <c r="L3" s="23">
        <f>AVERAGE(E3,J3)</f>
        <v>-2.1005061690045082E-2</v>
      </c>
      <c r="M3" s="23">
        <f>AVERAGE(A3:J3)</f>
        <v>9.6098249635394005E-3</v>
      </c>
    </row>
    <row r="4" spans="1:25" x14ac:dyDescent="0.2">
      <c r="A4" s="4">
        <v>-1.9763537754922875E-2</v>
      </c>
      <c r="B4" s="4">
        <v>-2.4185120998012771E-2</v>
      </c>
      <c r="C4" s="8">
        <v>4.334251267159063E-3</v>
      </c>
      <c r="D4" s="8">
        <v>4.0277739808166166E-2</v>
      </c>
      <c r="E4" s="8">
        <v>6.4426347079915375E-2</v>
      </c>
      <c r="F4" s="8">
        <v>-7.9922631452266427E-2</v>
      </c>
      <c r="G4" s="8">
        <v>-3.8756016270384538E-2</v>
      </c>
      <c r="H4" s="8">
        <v>-5.6717334217236855E-2</v>
      </c>
      <c r="I4" s="8">
        <v>-4.4260673467589162E-2</v>
      </c>
      <c r="J4" s="4">
        <v>-0.2362669747115482</v>
      </c>
      <c r="K4" s="23">
        <f t="shared" ref="K4:K37" si="0">AVERAGE(D4,H4)</f>
        <v>-8.2197972045353444E-3</v>
      </c>
      <c r="L4" s="23">
        <f t="shared" ref="L4:L37" si="1">AVERAGE(E4,J4)</f>
        <v>-8.5920313815816413E-2</v>
      </c>
      <c r="M4" s="23">
        <f>AVERAGE(A4:J4)</f>
        <v>-3.9083395071672022E-2</v>
      </c>
    </row>
    <row r="5" spans="1:25" ht="17" thickBot="1" x14ac:dyDescent="0.25">
      <c r="A5" s="4">
        <v>9.7355743164618674E-2</v>
      </c>
      <c r="B5" s="4">
        <v>6.8582868011159676E-2</v>
      </c>
      <c r="C5" s="8">
        <v>-2.1316173507037076E-2</v>
      </c>
      <c r="D5" s="8">
        <v>1.2589967190353124E-2</v>
      </c>
      <c r="E5" s="8">
        <v>9.0086446812789198E-2</v>
      </c>
      <c r="F5" s="8">
        <v>6.2799345715068247E-2</v>
      </c>
      <c r="G5" s="8">
        <v>-7.5425359909030223E-2</v>
      </c>
      <c r="H5" s="8">
        <v>-4.9694866744493596E-2</v>
      </c>
      <c r="I5" s="8">
        <v>-2.1920097560558889E-3</v>
      </c>
      <c r="J5" s="4">
        <v>-3.0935807001709645E-3</v>
      </c>
      <c r="K5" s="23">
        <f t="shared" si="0"/>
        <v>-1.8552449777070237E-2</v>
      </c>
      <c r="L5" s="23">
        <f t="shared" si="1"/>
        <v>4.3496433056309118E-2</v>
      </c>
      <c r="M5" s="23">
        <f t="shared" ref="M5:M37" si="2">AVERAGE(A5:J5)</f>
        <v>1.796923802772012E-2</v>
      </c>
    </row>
    <row r="6" spans="1:25" x14ac:dyDescent="0.2">
      <c r="A6" s="4">
        <v>-3.7826919009398483E-2</v>
      </c>
      <c r="B6" s="4">
        <v>2.8477629358172551E-2</v>
      </c>
      <c r="C6" s="8">
        <v>5.3335512005532097E-2</v>
      </c>
      <c r="D6" s="8">
        <v>3.8164409874642334E-2</v>
      </c>
      <c r="E6" s="8">
        <v>6.0874360097294959E-2</v>
      </c>
      <c r="F6" s="8">
        <v>4.5301737749172219E-2</v>
      </c>
      <c r="G6" s="8">
        <v>-6.6049768114755533E-2</v>
      </c>
      <c r="H6" s="8">
        <v>2.4101637197447998E-2</v>
      </c>
      <c r="I6" s="8">
        <v>1.8915381926181789E-2</v>
      </c>
      <c r="J6" s="4">
        <v>-2.3661791169053755E-2</v>
      </c>
      <c r="K6" s="23">
        <f t="shared" si="0"/>
        <v>3.1133023536045166E-2</v>
      </c>
      <c r="L6" s="23">
        <f t="shared" si="1"/>
        <v>1.8606284464120604E-2</v>
      </c>
      <c r="M6" s="23">
        <f t="shared" si="2"/>
        <v>1.4163218991523615E-2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x14ac:dyDescent="0.2">
      <c r="A7" s="4">
        <v>-5.40339421508084E-3</v>
      </c>
      <c r="B7" s="4">
        <v>6.9833392335614921E-3</v>
      </c>
      <c r="C7" s="8">
        <v>4.7746444356602906E-2</v>
      </c>
      <c r="D7" s="8">
        <v>4.0392725943381398E-2</v>
      </c>
      <c r="E7" s="8">
        <v>8.276825187856901E-2</v>
      </c>
      <c r="F7" s="8">
        <v>5.8426160784346072E-2</v>
      </c>
      <c r="G7" s="8">
        <v>0.15374103527482144</v>
      </c>
      <c r="H7" s="8">
        <v>7.1318930249539503E-2</v>
      </c>
      <c r="I7" s="8">
        <v>4.4478616676492791E-2</v>
      </c>
      <c r="J7" s="4">
        <v>-0.23639257052046087</v>
      </c>
      <c r="K7" s="23">
        <f t="shared" si="0"/>
        <v>5.5855828096460447E-2</v>
      </c>
      <c r="L7" s="23">
        <f t="shared" si="1"/>
        <v>-7.6812159320945927E-2</v>
      </c>
      <c r="M7" s="23">
        <f t="shared" si="2"/>
        <v>2.6405953966177294E-2</v>
      </c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7" thickBot="1" x14ac:dyDescent="0.25">
      <c r="A8" s="4">
        <v>3.4687341276421285E-2</v>
      </c>
      <c r="B8" s="4">
        <v>4.9706287062665944E-2</v>
      </c>
      <c r="C8" s="8">
        <v>0.13380086979238073</v>
      </c>
      <c r="D8" s="8">
        <v>-3.9967094238484244E-3</v>
      </c>
      <c r="E8" s="8">
        <v>4.1753492853700567E-3</v>
      </c>
      <c r="F8" s="8">
        <v>2.7441259439014961E-3</v>
      </c>
      <c r="G8" s="8">
        <v>1.5694443109158955E-2</v>
      </c>
      <c r="H8" s="8">
        <v>2.6181569101412842E-2</v>
      </c>
      <c r="I8" s="8">
        <v>8.0529364251299571E-2</v>
      </c>
      <c r="J8" s="4">
        <v>-3.433923175542309E-2</v>
      </c>
      <c r="K8" s="23">
        <f t="shared" si="0"/>
        <v>1.1092429838782208E-2</v>
      </c>
      <c r="L8" s="23">
        <f t="shared" si="1"/>
        <v>-1.5081941235026517E-2</v>
      </c>
      <c r="M8" s="23">
        <f t="shared" si="2"/>
        <v>3.0918340864333944E-2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x14ac:dyDescent="0.2">
      <c r="A9" s="4">
        <v>3.1354077794960959E-2</v>
      </c>
      <c r="B9" s="4">
        <v>2.2827893168489009E-2</v>
      </c>
      <c r="C9" s="8">
        <v>5.3236271288408826E-2</v>
      </c>
      <c r="D9" s="8">
        <v>3.5624662010405907E-2</v>
      </c>
      <c r="E9" s="8">
        <v>3.2944139340222965E-2</v>
      </c>
      <c r="F9" s="8">
        <v>-5.7429067721956667E-3</v>
      </c>
      <c r="G9" s="8">
        <v>4.7910591877345081E-2</v>
      </c>
      <c r="H9" s="8">
        <v>4.911010257552572E-2</v>
      </c>
      <c r="I9" s="8">
        <v>-2.1756092427717654E-2</v>
      </c>
      <c r="J9" s="4">
        <v>-1.4008621444430118E-2</v>
      </c>
      <c r="K9" s="23">
        <f t="shared" si="0"/>
        <v>4.2367382292965813E-2</v>
      </c>
      <c r="L9" s="23">
        <f t="shared" si="1"/>
        <v>9.4677589478964243E-3</v>
      </c>
      <c r="M9" s="23">
        <f t="shared" si="2"/>
        <v>2.3150011741101505E-2</v>
      </c>
      <c r="O9" s="20"/>
      <c r="P9" s="20" t="s">
        <v>1</v>
      </c>
      <c r="Q9" s="20" t="s">
        <v>2</v>
      </c>
      <c r="R9" s="20" t="s">
        <v>3</v>
      </c>
      <c r="S9" s="20" t="s">
        <v>4</v>
      </c>
      <c r="T9" s="20" t="s">
        <v>5</v>
      </c>
      <c r="U9" s="20" t="s">
        <v>6</v>
      </c>
      <c r="V9" s="20" t="s">
        <v>7</v>
      </c>
      <c r="W9" s="20" t="s">
        <v>8</v>
      </c>
      <c r="X9" s="20" t="s">
        <v>9</v>
      </c>
      <c r="Y9" s="20" t="s">
        <v>10</v>
      </c>
    </row>
    <row r="10" spans="1:25" x14ac:dyDescent="0.2">
      <c r="A10" s="4">
        <v>2.8600936600770895E-2</v>
      </c>
      <c r="B10" s="4">
        <v>7.9623527530418223E-2</v>
      </c>
      <c r="C10" s="8">
        <v>-6.9746263991282657E-5</v>
      </c>
      <c r="D10" s="8">
        <v>3.9477399929688864E-2</v>
      </c>
      <c r="E10" s="8">
        <v>4.149250914955939E-2</v>
      </c>
      <c r="F10" s="8">
        <v>-3.2428453968993742E-2</v>
      </c>
      <c r="G10" s="8">
        <v>7.1130463300928135E-2</v>
      </c>
      <c r="H10" s="8">
        <v>4.3370872102961179E-2</v>
      </c>
      <c r="I10" s="8">
        <v>-2.6440544241736123E-3</v>
      </c>
      <c r="J10" s="4">
        <v>6.0655795664251153E-2</v>
      </c>
      <c r="K10" s="23">
        <f t="shared" si="0"/>
        <v>4.1424136016325025E-2</v>
      </c>
      <c r="L10" s="23">
        <f t="shared" si="1"/>
        <v>5.1074152406905271E-2</v>
      </c>
      <c r="M10" s="23">
        <f t="shared" si="2"/>
        <v>3.2920924962141926E-2</v>
      </c>
      <c r="O10" s="18" t="s">
        <v>1</v>
      </c>
      <c r="P10" s="18">
        <v>1</v>
      </c>
      <c r="Q10" s="18"/>
      <c r="R10" s="18"/>
      <c r="S10" s="18"/>
      <c r="T10" s="18"/>
      <c r="U10" s="18"/>
      <c r="V10" s="18"/>
      <c r="W10" s="18"/>
      <c r="X10" s="18"/>
      <c r="Y10" s="18"/>
    </row>
    <row r="11" spans="1:25" x14ac:dyDescent="0.2">
      <c r="A11" s="4">
        <v>6.3507263540479503E-2</v>
      </c>
      <c r="B11" s="4">
        <v>7.8324641158365085E-2</v>
      </c>
      <c r="C11" s="8">
        <v>6.7989305184865012E-2</v>
      </c>
      <c r="D11" s="8">
        <v>2.6134273671481387E-2</v>
      </c>
      <c r="E11" s="8">
        <v>2.22983509275321E-3</v>
      </c>
      <c r="F11" s="8">
        <v>-1.6142914444490633E-2</v>
      </c>
      <c r="G11" s="8">
        <v>6.0259731601731571E-2</v>
      </c>
      <c r="H11" s="8">
        <v>7.5276495694834467E-2</v>
      </c>
      <c r="I11" s="8">
        <v>-4.3674332457073542E-2</v>
      </c>
      <c r="J11" s="4">
        <v>-8.1401339515713642E-2</v>
      </c>
      <c r="K11" s="23">
        <f t="shared" si="0"/>
        <v>5.0705384683157925E-2</v>
      </c>
      <c r="L11" s="23">
        <f t="shared" si="1"/>
        <v>-3.9585752211480217E-2</v>
      </c>
      <c r="M11" s="23">
        <f t="shared" si="2"/>
        <v>2.3250295952723245E-2</v>
      </c>
      <c r="O11" s="18" t="s">
        <v>2</v>
      </c>
      <c r="P11" s="18">
        <v>0.48139770225749956</v>
      </c>
      <c r="Q11" s="18">
        <v>1</v>
      </c>
      <c r="R11" s="18"/>
      <c r="S11" s="18"/>
      <c r="T11" s="18"/>
      <c r="U11" s="18"/>
      <c r="V11" s="18"/>
      <c r="W11" s="18"/>
      <c r="X11" s="18"/>
      <c r="Y11" s="18"/>
    </row>
    <row r="12" spans="1:25" x14ac:dyDescent="0.2">
      <c r="A12" s="4">
        <v>-7.9544125593225976E-2</v>
      </c>
      <c r="B12" s="4">
        <v>2.1705375543633564E-2</v>
      </c>
      <c r="C12" s="8">
        <v>-5.3322303944931447E-2</v>
      </c>
      <c r="D12" s="8">
        <v>-7.3724818706734233E-3</v>
      </c>
      <c r="E12" s="8">
        <v>-0.1008602670086108</v>
      </c>
      <c r="F12" s="8">
        <v>-2.0763020589040233E-2</v>
      </c>
      <c r="G12" s="8">
        <v>0.15057974155299475</v>
      </c>
      <c r="H12" s="8">
        <v>-2.6763985375138188E-2</v>
      </c>
      <c r="I12" s="8">
        <v>0.11692455707133033</v>
      </c>
      <c r="J12" s="4">
        <v>0.13067863151991038</v>
      </c>
      <c r="K12" s="23">
        <f t="shared" si="0"/>
        <v>-1.7068233622905805E-2</v>
      </c>
      <c r="L12" s="23">
        <f t="shared" si="1"/>
        <v>1.4909182255649793E-2</v>
      </c>
      <c r="M12" s="23">
        <f t="shared" si="2"/>
        <v>1.3126212130624898E-2</v>
      </c>
      <c r="O12" s="18" t="s">
        <v>3</v>
      </c>
      <c r="P12" s="18">
        <v>0.10031608911043571</v>
      </c>
      <c r="Q12" s="18">
        <v>7.1605306012133607E-2</v>
      </c>
      <c r="R12" s="18">
        <v>1</v>
      </c>
      <c r="S12" s="18"/>
      <c r="T12" s="18"/>
      <c r="U12" s="18"/>
      <c r="V12" s="18"/>
      <c r="W12" s="18"/>
      <c r="X12" s="18"/>
      <c r="Y12" s="18"/>
    </row>
    <row r="13" spans="1:25" x14ac:dyDescent="0.2">
      <c r="A13" s="4">
        <v>-7.4258330964380628E-2</v>
      </c>
      <c r="B13" s="4">
        <v>1.9277564742831713E-2</v>
      </c>
      <c r="C13" s="8">
        <v>3.2703528809656469E-2</v>
      </c>
      <c r="D13" s="8">
        <v>5.4693110871164033E-2</v>
      </c>
      <c r="E13" s="8">
        <v>1.7156070886771155E-2</v>
      </c>
      <c r="F13" s="8">
        <v>4.8657279619110996E-2</v>
      </c>
      <c r="G13" s="8">
        <v>9.9716136254768079E-2</v>
      </c>
      <c r="H13" s="8">
        <v>2.0433914256198362E-2</v>
      </c>
      <c r="I13" s="8">
        <v>4.2586944159183852E-3</v>
      </c>
      <c r="J13" s="4">
        <v>-0.10168645833333331</v>
      </c>
      <c r="K13" s="23">
        <f t="shared" si="0"/>
        <v>3.7563512563681199E-2</v>
      </c>
      <c r="L13" s="23">
        <f t="shared" si="1"/>
        <v>-4.226519372328108E-2</v>
      </c>
      <c r="M13" s="23">
        <f t="shared" si="2"/>
        <v>1.2095151055870525E-2</v>
      </c>
      <c r="O13" s="18" t="s">
        <v>4</v>
      </c>
      <c r="P13" s="18">
        <v>0.2362144791821508</v>
      </c>
      <c r="Q13" s="18">
        <v>0.26955606781792119</v>
      </c>
      <c r="R13" s="18">
        <v>0.49308216207913758</v>
      </c>
      <c r="S13" s="18">
        <v>1</v>
      </c>
      <c r="T13" s="18"/>
      <c r="U13" s="18"/>
      <c r="V13" s="18"/>
      <c r="W13" s="18"/>
      <c r="X13" s="18"/>
      <c r="Y13" s="18"/>
    </row>
    <row r="14" spans="1:25" x14ac:dyDescent="0.2">
      <c r="A14" s="4">
        <v>2.1177496553984258E-2</v>
      </c>
      <c r="B14" s="4">
        <v>3.7571534665819424E-2</v>
      </c>
      <c r="C14" s="8">
        <v>0.10706641984871297</v>
      </c>
      <c r="D14" s="8">
        <v>3.4068507209499749E-2</v>
      </c>
      <c r="E14" s="8">
        <v>4.9464790788193318E-2</v>
      </c>
      <c r="F14" s="8">
        <v>-2.6979894125500174E-2</v>
      </c>
      <c r="G14" s="8">
        <v>0.10835758841608754</v>
      </c>
      <c r="H14" s="8">
        <v>-7.2688784842804745E-3</v>
      </c>
      <c r="I14" s="8">
        <v>-0.10253660603402764</v>
      </c>
      <c r="J14" s="4">
        <v>-0.16620656177766091</v>
      </c>
      <c r="K14" s="23">
        <f t="shared" si="0"/>
        <v>1.3399814362609636E-2</v>
      </c>
      <c r="L14" s="23">
        <f t="shared" si="1"/>
        <v>-5.8370885494733793E-2</v>
      </c>
      <c r="M14" s="23">
        <f t="shared" si="2"/>
        <v>5.4714397060828032E-3</v>
      </c>
      <c r="O14" s="18" t="s">
        <v>5</v>
      </c>
      <c r="P14" s="18">
        <v>0.20646038981594472</v>
      </c>
      <c r="Q14" s="18">
        <v>0.26729816953312446</v>
      </c>
      <c r="R14" s="18">
        <v>0.20563127119251126</v>
      </c>
      <c r="S14" s="18">
        <v>0.25606734131663655</v>
      </c>
      <c r="T14" s="18">
        <v>1</v>
      </c>
      <c r="U14" s="18"/>
      <c r="V14" s="18"/>
      <c r="W14" s="18"/>
      <c r="X14" s="18"/>
      <c r="Y14" s="18"/>
    </row>
    <row r="15" spans="1:25" x14ac:dyDescent="0.2">
      <c r="A15" s="4">
        <v>-1.6542872198218855E-2</v>
      </c>
      <c r="B15" s="4">
        <v>-1.4755737289076989E-2</v>
      </c>
      <c r="C15" s="8">
        <v>-5.6553699376337682E-2</v>
      </c>
      <c r="D15" s="8">
        <v>1.5632876049515832E-3</v>
      </c>
      <c r="E15" s="8">
        <v>-4.7133349515273516E-2</v>
      </c>
      <c r="F15" s="8">
        <v>4.564886299458859E-2</v>
      </c>
      <c r="G15" s="8">
        <v>5.6480841490600502E-3</v>
      </c>
      <c r="H15" s="8">
        <v>-1.9630838742749471E-2</v>
      </c>
      <c r="I15" s="8">
        <v>-1.4804633735367494E-2</v>
      </c>
      <c r="J15" s="4">
        <v>-5.2980132450331178E-3</v>
      </c>
      <c r="K15" s="23">
        <f t="shared" si="0"/>
        <v>-9.0337755688989444E-3</v>
      </c>
      <c r="L15" s="23">
        <f t="shared" si="1"/>
        <v>-2.6215681380153316E-2</v>
      </c>
      <c r="M15" s="23">
        <f t="shared" si="2"/>
        <v>-1.2185890935345691E-2</v>
      </c>
      <c r="O15" s="18" t="s">
        <v>6</v>
      </c>
      <c r="P15" s="18">
        <v>0.30877375534568213</v>
      </c>
      <c r="Q15" s="18">
        <v>8.764434173340141E-2</v>
      </c>
      <c r="R15" s="18">
        <v>0.10459440252381486</v>
      </c>
      <c r="S15" s="18">
        <v>0.15918853567167748</v>
      </c>
      <c r="T15" s="18">
        <v>0.38735699297035447</v>
      </c>
      <c r="U15" s="18">
        <v>1</v>
      </c>
      <c r="V15" s="18"/>
      <c r="W15" s="18"/>
      <c r="X15" s="18"/>
      <c r="Y15" s="18"/>
    </row>
    <row r="16" spans="1:25" x14ac:dyDescent="0.2">
      <c r="A16" s="4">
        <v>2.1038934078796059E-2</v>
      </c>
      <c r="B16" s="4">
        <v>6.5292392704096341E-2</v>
      </c>
      <c r="C16" s="8">
        <v>9.6807695584706061E-2</v>
      </c>
      <c r="D16" s="8">
        <v>0.11666012581828868</v>
      </c>
      <c r="E16" s="8">
        <v>-3.0651962374310632E-2</v>
      </c>
      <c r="F16" s="8">
        <v>-0.12666418813374478</v>
      </c>
      <c r="G16" s="8">
        <v>7.052279257912368E-2</v>
      </c>
      <c r="H16" s="8">
        <v>0.14971660331117545</v>
      </c>
      <c r="I16" s="8">
        <v>6.055951557386996E-2</v>
      </c>
      <c r="J16" s="4">
        <v>-0.23235685752330229</v>
      </c>
      <c r="K16" s="23">
        <f t="shared" si="0"/>
        <v>0.13318836456473207</v>
      </c>
      <c r="L16" s="23">
        <f t="shared" si="1"/>
        <v>-0.13150440994880647</v>
      </c>
      <c r="M16" s="23">
        <f t="shared" si="2"/>
        <v>1.9092505161869854E-2</v>
      </c>
      <c r="O16" s="18" t="s">
        <v>7</v>
      </c>
      <c r="P16" s="18">
        <v>8.2030932000374368E-2</v>
      </c>
      <c r="Q16" s="18">
        <v>0.10405633057998977</v>
      </c>
      <c r="R16" s="18">
        <v>0.24671234164155778</v>
      </c>
      <c r="S16" s="18">
        <v>0.54603276746410967</v>
      </c>
      <c r="T16" s="18">
        <v>3.1412841685596195E-2</v>
      </c>
      <c r="U16" s="18">
        <v>0.1748787317000757</v>
      </c>
      <c r="V16" s="18">
        <v>1</v>
      </c>
      <c r="W16" s="18"/>
      <c r="X16" s="18"/>
      <c r="Y16" s="18"/>
    </row>
    <row r="17" spans="1:25" x14ac:dyDescent="0.2">
      <c r="A17" s="4">
        <v>6.0072439634481938E-2</v>
      </c>
      <c r="B17" s="4">
        <v>3.6707826346390998E-2</v>
      </c>
      <c r="C17" s="8">
        <v>2.0476967690746591E-2</v>
      </c>
      <c r="D17" s="8">
        <v>1.7140490118457096E-2</v>
      </c>
      <c r="E17" s="8">
        <v>2.1750041827003463E-2</v>
      </c>
      <c r="F17" s="8">
        <v>9.4705654685532242E-2</v>
      </c>
      <c r="G17" s="8">
        <v>-4.2241316686901932E-2</v>
      </c>
      <c r="H17" s="8">
        <v>6.4662320068030452E-2</v>
      </c>
      <c r="I17" s="8">
        <v>9.8744980890411185E-2</v>
      </c>
      <c r="J17" s="4">
        <v>3.4692107545533424E-2</v>
      </c>
      <c r="K17" s="23">
        <f t="shared" si="0"/>
        <v>4.0901405093243776E-2</v>
      </c>
      <c r="L17" s="23">
        <f t="shared" si="1"/>
        <v>2.8221074686268444E-2</v>
      </c>
      <c r="M17" s="23">
        <f t="shared" si="2"/>
        <v>4.0671151211968543E-2</v>
      </c>
      <c r="O17" s="18" t="s">
        <v>8</v>
      </c>
      <c r="P17" s="18">
        <v>9.3146673791105972E-2</v>
      </c>
      <c r="Q17" s="18">
        <v>0.12105658121817717</v>
      </c>
      <c r="R17" s="18">
        <v>0.43437273750420391</v>
      </c>
      <c r="S17" s="21">
        <v>0.71409130517885611</v>
      </c>
      <c r="T17" s="18">
        <v>0.18488467746168341</v>
      </c>
      <c r="U17" s="18">
        <v>0.123420231453594</v>
      </c>
      <c r="V17" s="18">
        <v>0.54280281736563463</v>
      </c>
      <c r="W17" s="18">
        <v>1</v>
      </c>
      <c r="X17" s="18"/>
      <c r="Y17" s="18"/>
    </row>
    <row r="18" spans="1:25" x14ac:dyDescent="0.2">
      <c r="A18" s="4">
        <v>-1.4832499325432955E-3</v>
      </c>
      <c r="B18" s="4">
        <v>6.8389247300956087E-3</v>
      </c>
      <c r="C18" s="8">
        <v>-1.1705894693516895E-2</v>
      </c>
      <c r="D18" s="8">
        <v>2.1380518182486357E-2</v>
      </c>
      <c r="E18" s="8">
        <v>3.9954118224987761E-2</v>
      </c>
      <c r="F18" s="8">
        <v>6.8719137370751956E-2</v>
      </c>
      <c r="G18" s="8">
        <v>-2.6259368350357321E-2</v>
      </c>
      <c r="H18" s="8">
        <v>-6.1865553431060235E-3</v>
      </c>
      <c r="I18" s="8">
        <v>3.8647604450425484E-2</v>
      </c>
      <c r="J18" s="4">
        <v>0.11651299245599335</v>
      </c>
      <c r="K18" s="23">
        <f t="shared" si="0"/>
        <v>7.5969814196901672E-3</v>
      </c>
      <c r="L18" s="23">
        <f t="shared" si="1"/>
        <v>7.8233555340490563E-2</v>
      </c>
      <c r="M18" s="23">
        <f t="shared" si="2"/>
        <v>2.4641822709521699E-2</v>
      </c>
      <c r="O18" s="18" t="s">
        <v>9</v>
      </c>
      <c r="P18" s="18">
        <v>-5.9239217644706792E-2</v>
      </c>
      <c r="Q18" s="18">
        <v>-1.1515057547043637E-2</v>
      </c>
      <c r="R18" s="18">
        <v>0.22670181244970972</v>
      </c>
      <c r="S18" s="18">
        <v>0.38054547197571226</v>
      </c>
      <c r="T18" s="18">
        <v>0.13224118681323593</v>
      </c>
      <c r="U18" s="18">
        <v>0.29724555726713459</v>
      </c>
      <c r="V18" s="18">
        <v>0.3906863867794384</v>
      </c>
      <c r="W18" s="18">
        <v>0.49830729934129503</v>
      </c>
      <c r="X18" s="18">
        <v>1</v>
      </c>
      <c r="Y18" s="18"/>
    </row>
    <row r="19" spans="1:25" ht="17" thickBot="1" x14ac:dyDescent="0.25">
      <c r="A19" s="4">
        <v>-1.0795745534165589E-2</v>
      </c>
      <c r="B19" s="4">
        <v>-5.693625041939954E-3</v>
      </c>
      <c r="C19" s="8">
        <v>-1.0636355427592826E-2</v>
      </c>
      <c r="D19" s="8">
        <v>0.1107085474967605</v>
      </c>
      <c r="E19" s="8">
        <v>2.5035428280126795E-2</v>
      </c>
      <c r="F19" s="8">
        <v>-2.2301895818952616E-2</v>
      </c>
      <c r="G19" s="8">
        <v>0.18477063906161623</v>
      </c>
      <c r="H19" s="8">
        <v>0.24063896549593403</v>
      </c>
      <c r="I19" s="8">
        <v>9.4269708282916448E-2</v>
      </c>
      <c r="J19" s="4">
        <v>-3.528528528528533E-2</v>
      </c>
      <c r="K19" s="23">
        <f t="shared" si="0"/>
        <v>0.17567375649634726</v>
      </c>
      <c r="L19" s="23">
        <f t="shared" si="1"/>
        <v>-5.1249285025792672E-3</v>
      </c>
      <c r="M19" s="23">
        <f t="shared" si="2"/>
        <v>5.7071038150941777E-2</v>
      </c>
      <c r="O19" s="19" t="s">
        <v>10</v>
      </c>
      <c r="P19" s="19">
        <v>6.8892041993783584E-2</v>
      </c>
      <c r="Q19" s="19">
        <v>8.4591904221742332E-3</v>
      </c>
      <c r="R19" s="19">
        <v>3.1913483034453423E-3</v>
      </c>
      <c r="S19" s="19">
        <v>3.8178132765658415E-2</v>
      </c>
      <c r="T19" s="22">
        <v>-0.102452198661415</v>
      </c>
      <c r="U19" s="19">
        <v>0.3911860715192178</v>
      </c>
      <c r="V19" s="19">
        <v>0.12723653902759813</v>
      </c>
      <c r="W19" s="19">
        <v>0.1250523803480714</v>
      </c>
      <c r="X19" s="19">
        <v>0.35672837255214707</v>
      </c>
      <c r="Y19" s="19">
        <v>1</v>
      </c>
    </row>
    <row r="20" spans="1:25" x14ac:dyDescent="0.2">
      <c r="A20" s="4">
        <v>1.0609434447779951E-2</v>
      </c>
      <c r="B20" s="4">
        <v>-7.2101272001396891E-2</v>
      </c>
      <c r="C20" s="8">
        <v>6.7724364350695176E-2</v>
      </c>
      <c r="D20" s="8">
        <v>-8.4878318197639906E-3</v>
      </c>
      <c r="E20" s="8">
        <v>-6.8970770168072848E-2</v>
      </c>
      <c r="F20" s="8">
        <v>-1.7869397646847682E-2</v>
      </c>
      <c r="G20" s="8">
        <v>-8.8844263654167435E-2</v>
      </c>
      <c r="H20" s="8">
        <v>4.2429085157085537E-2</v>
      </c>
      <c r="I20" s="8">
        <v>-1.7443557068734659E-2</v>
      </c>
      <c r="J20" s="4">
        <v>0.17120622568093394</v>
      </c>
      <c r="K20" s="23">
        <f t="shared" si="0"/>
        <v>1.6970626668660775E-2</v>
      </c>
      <c r="L20" s="23">
        <f t="shared" si="1"/>
        <v>5.1117727756430545E-2</v>
      </c>
      <c r="M20" s="23">
        <f t="shared" si="2"/>
        <v>1.8252017277511107E-3</v>
      </c>
    </row>
    <row r="21" spans="1:25" x14ac:dyDescent="0.2">
      <c r="A21" s="4">
        <v>1.9334320243078344E-2</v>
      </c>
      <c r="B21" s="4">
        <v>-2.3501964531586097E-3</v>
      </c>
      <c r="C21" s="8">
        <v>-5.4210480466153489E-2</v>
      </c>
      <c r="D21" s="8">
        <v>-2.2088729568868135E-2</v>
      </c>
      <c r="E21" s="8">
        <v>7.0945387379221419E-3</v>
      </c>
      <c r="F21" s="8">
        <v>-1.7906346628167209E-2</v>
      </c>
      <c r="G21" s="8">
        <v>-1.3968013398345292E-2</v>
      </c>
      <c r="H21" s="8">
        <v>-4.3049348480556797E-2</v>
      </c>
      <c r="I21" s="8">
        <v>-5.7526051955220829E-3</v>
      </c>
      <c r="J21" s="4">
        <v>-4.6511627906976813E-2</v>
      </c>
      <c r="K21" s="23">
        <f t="shared" si="0"/>
        <v>-3.2569039024712462E-2</v>
      </c>
      <c r="L21" s="23">
        <f t="shared" si="1"/>
        <v>-1.9708544584527334E-2</v>
      </c>
      <c r="M21" s="23">
        <f t="shared" si="2"/>
        <v>-1.7940848911674794E-2</v>
      </c>
    </row>
    <row r="22" spans="1:25" x14ac:dyDescent="0.2">
      <c r="A22" s="4">
        <v>-5.5277333084082754E-3</v>
      </c>
      <c r="B22" s="4">
        <v>7.0725361186119301E-2</v>
      </c>
      <c r="C22" s="8">
        <v>-1.5019668752171891E-2</v>
      </c>
      <c r="D22" s="8">
        <v>2.4652082273594594E-2</v>
      </c>
      <c r="E22" s="8">
        <v>-8.682879936387838E-3</v>
      </c>
      <c r="F22" s="8">
        <v>-6.716584022024838E-2</v>
      </c>
      <c r="G22" s="8">
        <v>-2.7242019127678617E-2</v>
      </c>
      <c r="H22" s="8">
        <v>8.2074731431827253E-2</v>
      </c>
      <c r="I22" s="8">
        <v>3.2463459326412446E-2</v>
      </c>
      <c r="J22" s="4">
        <v>6.968641114982578E-2</v>
      </c>
      <c r="K22" s="23">
        <f t="shared" si="0"/>
        <v>5.3363406852710925E-2</v>
      </c>
      <c r="L22" s="23">
        <f t="shared" si="1"/>
        <v>3.050176560671897E-2</v>
      </c>
      <c r="M22" s="23">
        <f t="shared" si="2"/>
        <v>1.5596390402288437E-2</v>
      </c>
      <c r="N22">
        <f>MAX(P11:P19)</f>
        <v>0.48139770225749956</v>
      </c>
      <c r="O22">
        <f>MAX(Q12:Q19)</f>
        <v>0.26955606781792119</v>
      </c>
      <c r="P22">
        <f>MAX(R13:R19)</f>
        <v>0.49308216207913758</v>
      </c>
      <c r="Q22">
        <f>MAX(S14:S19)</f>
        <v>0.71409130517885611</v>
      </c>
      <c r="R22">
        <f>MAX(T15:T19)</f>
        <v>0.38735699297035447</v>
      </c>
      <c r="S22">
        <f>MAX(U16:U19)</f>
        <v>0.3911860715192178</v>
      </c>
      <c r="T22">
        <f>MAX(V17:V19)</f>
        <v>0.54280281736563463</v>
      </c>
      <c r="U22">
        <f>MAX(W18:W19)</f>
        <v>0.49830729934129503</v>
      </c>
      <c r="V22">
        <f>X19</f>
        <v>0.35672837255214707</v>
      </c>
    </row>
    <row r="23" spans="1:25" x14ac:dyDescent="0.2">
      <c r="A23" s="4">
        <v>-1.0230556892214745E-2</v>
      </c>
      <c r="B23" s="4">
        <v>-4.4374125228448968E-2</v>
      </c>
      <c r="C23" s="8">
        <v>0.13529614075751348</v>
      </c>
      <c r="D23" s="8">
        <v>6.1500887038310505E-2</v>
      </c>
      <c r="E23" s="8">
        <v>-7.9490946273044039E-2</v>
      </c>
      <c r="F23" s="8">
        <v>2.4466812705984803E-3</v>
      </c>
      <c r="G23" s="8">
        <v>0.10905120848750113</v>
      </c>
      <c r="H23" s="8">
        <v>4.0539412307600886E-2</v>
      </c>
      <c r="I23" s="8">
        <v>4.9860856189516502E-2</v>
      </c>
      <c r="J23" s="4">
        <v>0.23257328990228027</v>
      </c>
      <c r="K23" s="23">
        <f t="shared" si="0"/>
        <v>5.1020149672955692E-2</v>
      </c>
      <c r="L23" s="23">
        <f t="shared" si="1"/>
        <v>7.6541171814618114E-2</v>
      </c>
      <c r="M23" s="23">
        <f t="shared" si="2"/>
        <v>4.971728475596135E-2</v>
      </c>
    </row>
    <row r="24" spans="1:25" x14ac:dyDescent="0.2">
      <c r="A24" s="4">
        <v>-0.13348420884010476</v>
      </c>
      <c r="B24" s="4">
        <v>-1.4162263866542034E-2</v>
      </c>
      <c r="C24" s="8">
        <v>-5.5984552051899557E-3</v>
      </c>
      <c r="D24" s="8">
        <v>1.9973666459325089E-3</v>
      </c>
      <c r="E24" s="8">
        <v>7.2710932267308209E-2</v>
      </c>
      <c r="F24" s="8">
        <v>-6.4974640624250015E-3</v>
      </c>
      <c r="G24" s="8">
        <v>-6.3027101232945332E-2</v>
      </c>
      <c r="H24" s="8">
        <v>4.3065287745196038E-2</v>
      </c>
      <c r="I24" s="8">
        <v>0.11258769159747958</v>
      </c>
      <c r="J24" s="4">
        <v>0.11416490486257909</v>
      </c>
      <c r="K24" s="23">
        <f t="shared" si="0"/>
        <v>2.2531327195564273E-2</v>
      </c>
      <c r="L24" s="23">
        <f t="shared" si="1"/>
        <v>9.3437918564943656E-2</v>
      </c>
      <c r="M24" s="23">
        <f t="shared" si="2"/>
        <v>1.2175668991128836E-2</v>
      </c>
      <c r="N24">
        <f>MAX(N22:V22)</f>
        <v>0.71409130517885611</v>
      </c>
    </row>
    <row r="25" spans="1:25" x14ac:dyDescent="0.2">
      <c r="A25" s="4">
        <v>7.2466812695150276E-2</v>
      </c>
      <c r="B25" s="4">
        <v>1.1811232555714125E-2</v>
      </c>
      <c r="C25" s="8">
        <v>2.7983224157117445E-2</v>
      </c>
      <c r="D25" s="8">
        <v>7.5753002680882975E-2</v>
      </c>
      <c r="E25" s="8">
        <v>4.1841004184100415E-3</v>
      </c>
      <c r="F25" s="8">
        <v>1.269828554619778E-2</v>
      </c>
      <c r="G25" s="8">
        <v>9.1629224878074633E-3</v>
      </c>
      <c r="H25" s="8">
        <v>4.5675897024285914E-2</v>
      </c>
      <c r="I25" s="8">
        <v>-3.2067824597488359E-2</v>
      </c>
      <c r="J25" s="4">
        <v>-0.1110056925996205</v>
      </c>
      <c r="K25" s="23">
        <f t="shared" si="0"/>
        <v>6.0714449852584444E-2</v>
      </c>
      <c r="L25" s="23">
        <f t="shared" si="1"/>
        <v>-5.3410796090605228E-2</v>
      </c>
      <c r="M25" s="23">
        <f t="shared" si="2"/>
        <v>1.1666196036845718E-2</v>
      </c>
    </row>
    <row r="26" spans="1:25" x14ac:dyDescent="0.2">
      <c r="A26" s="4">
        <v>2.7319958507070391E-2</v>
      </c>
      <c r="B26" s="4">
        <v>3.6417786016091011E-2</v>
      </c>
      <c r="C26" s="8">
        <v>0.2001480627002343</v>
      </c>
      <c r="D26" s="8">
        <v>6.2968509712488449E-2</v>
      </c>
      <c r="E26" s="8">
        <v>0.1006666833333334</v>
      </c>
      <c r="F26" s="8">
        <v>1.4584625377650465E-2</v>
      </c>
      <c r="G26" s="8">
        <v>-6.5267325007046392E-2</v>
      </c>
      <c r="H26" s="8">
        <v>0.13236453990543015</v>
      </c>
      <c r="I26" s="8">
        <v>7.1423919137942202E-2</v>
      </c>
      <c r="J26" s="4">
        <v>1.2273159018143168E-2</v>
      </c>
      <c r="K26" s="23">
        <f t="shared" si="0"/>
        <v>9.7666524808959293E-2</v>
      </c>
      <c r="L26" s="23">
        <f t="shared" si="1"/>
        <v>5.6469921175738284E-2</v>
      </c>
      <c r="M26" s="23">
        <f t="shared" si="2"/>
        <v>5.9289991870133715E-2</v>
      </c>
      <c r="N26">
        <f>MIN(P10:X19)</f>
        <v>-0.102452198661415</v>
      </c>
    </row>
    <row r="27" spans="1:25" x14ac:dyDescent="0.2">
      <c r="A27" s="4">
        <v>7.0827262771874608E-2</v>
      </c>
      <c r="B27" s="4">
        <v>3.7627709448954508E-2</v>
      </c>
      <c r="C27" s="8">
        <v>-4.8249239265847977E-3</v>
      </c>
      <c r="D27" s="8">
        <v>2.2079005931593135E-2</v>
      </c>
      <c r="E27" s="8">
        <v>6.268926313311235E-2</v>
      </c>
      <c r="F27" s="8">
        <v>5.1346325675219649E-2</v>
      </c>
      <c r="G27" s="8">
        <v>-5.8568083497173976E-2</v>
      </c>
      <c r="H27" s="8">
        <v>-4.8243220275889622E-3</v>
      </c>
      <c r="I27" s="8">
        <v>3.319551678301489E-2</v>
      </c>
      <c r="J27" s="4">
        <v>2.5830259664220246E-2</v>
      </c>
      <c r="K27" s="23">
        <f t="shared" si="0"/>
        <v>8.6273419520020867E-3</v>
      </c>
      <c r="L27" s="23">
        <f t="shared" si="1"/>
        <v>4.4259761398666296E-2</v>
      </c>
      <c r="M27" s="23">
        <f t="shared" si="2"/>
        <v>2.3537801395664165E-2</v>
      </c>
    </row>
    <row r="28" spans="1:25" ht="17" thickBot="1" x14ac:dyDescent="0.25">
      <c r="A28" s="4">
        <v>2.5158297461104945E-2</v>
      </c>
      <c r="B28" s="4">
        <v>5.7445129203170436E-2</v>
      </c>
      <c r="C28" s="8">
        <v>-3.0477486203191548E-2</v>
      </c>
      <c r="D28" s="8">
        <v>-6.6101319785415988E-2</v>
      </c>
      <c r="E28" s="8">
        <v>-2.3225947563408421E-2</v>
      </c>
      <c r="F28" s="8">
        <v>-7.0298936884220523E-2</v>
      </c>
      <c r="G28" s="8">
        <v>-0.13644086357249524</v>
      </c>
      <c r="H28" s="8">
        <v>-0.20219170743884177</v>
      </c>
      <c r="I28" s="8">
        <v>-0.11425880929759862</v>
      </c>
      <c r="J28" s="4">
        <v>1.9013413104491859E-2</v>
      </c>
      <c r="K28" s="23">
        <f t="shared" si="0"/>
        <v>-0.13414651361212887</v>
      </c>
      <c r="L28" s="23">
        <f t="shared" si="1"/>
        <v>-2.1062672294582807E-3</v>
      </c>
      <c r="M28" s="23">
        <f t="shared" si="2"/>
        <v>-5.4137823097640481E-2</v>
      </c>
    </row>
    <row r="29" spans="1:25" x14ac:dyDescent="0.2">
      <c r="A29" s="4">
        <v>0.1513426129044958</v>
      </c>
      <c r="B29" s="4">
        <v>7.2387432035810897E-2</v>
      </c>
      <c r="C29" s="8">
        <v>-0.18064722584882367</v>
      </c>
      <c r="D29" s="8">
        <v>4.2587947950555136E-2</v>
      </c>
      <c r="E29" s="8">
        <v>-1.4588766684664855E-3</v>
      </c>
      <c r="F29" s="8">
        <v>3.3400985697156056E-2</v>
      </c>
      <c r="G29" s="8">
        <v>0.13058758877275511</v>
      </c>
      <c r="H29" s="8">
        <v>5.7671750128774221E-2</v>
      </c>
      <c r="I29" s="8">
        <v>4.0376930777037507E-3</v>
      </c>
      <c r="J29" s="4">
        <v>0.12607160867372669</v>
      </c>
      <c r="K29" s="23">
        <f t="shared" si="0"/>
        <v>5.0129849039664678E-2</v>
      </c>
      <c r="L29" s="23">
        <f t="shared" si="1"/>
        <v>6.2306366002630099E-2</v>
      </c>
      <c r="M29" s="23">
        <f t="shared" si="2"/>
        <v>4.3598151672368746E-2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5" x14ac:dyDescent="0.2">
      <c r="A30" s="4">
        <v>-2.9589843962881002E-2</v>
      </c>
      <c r="B30" s="4">
        <v>-5.2224999351424918E-2</v>
      </c>
      <c r="C30" s="8">
        <v>-0.11361637035588129</v>
      </c>
      <c r="D30" s="8">
        <v>-8.009032039216267E-2</v>
      </c>
      <c r="E30" s="8">
        <v>-7.0708491046391125E-2</v>
      </c>
      <c r="F30" s="8">
        <v>-8.6427642473817873E-2</v>
      </c>
      <c r="G30" s="8">
        <v>-0.1478925391775921</v>
      </c>
      <c r="H30" s="8">
        <v>-0.11134978617571568</v>
      </c>
      <c r="I30" s="8">
        <v>-1.011641918462523E-2</v>
      </c>
      <c r="J30" s="4">
        <v>-0.27586206896551713</v>
      </c>
      <c r="K30" s="23">
        <f t="shared" si="0"/>
        <v>-9.5720053283939177E-2</v>
      </c>
      <c r="L30" s="23">
        <f t="shared" si="1"/>
        <v>-0.17328528000595411</v>
      </c>
      <c r="M30" s="23">
        <f t="shared" si="2"/>
        <v>-9.7787848108600889E-2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5" x14ac:dyDescent="0.2">
      <c r="A31" s="4">
        <v>5.8074642461360924E-2</v>
      </c>
      <c r="B31" s="4">
        <v>6.8142261817075471E-3</v>
      </c>
      <c r="C31" s="8">
        <v>5.5153917300432634E-2</v>
      </c>
      <c r="D31" s="8">
        <v>2.8158011739367873E-2</v>
      </c>
      <c r="E31" s="8">
        <v>9.4482029641848306E-2</v>
      </c>
      <c r="F31" s="8">
        <v>7.2252384420936677E-2</v>
      </c>
      <c r="G31" s="8">
        <v>0.22922591665148154</v>
      </c>
      <c r="H31" s="8">
        <v>0.14431713894764683</v>
      </c>
      <c r="I31" s="8">
        <v>0.10439713442039041</v>
      </c>
      <c r="J31" s="4">
        <v>0.17130494743351865</v>
      </c>
      <c r="K31" s="23">
        <f t="shared" si="0"/>
        <v>8.6237575343507358E-2</v>
      </c>
      <c r="L31" s="23">
        <f t="shared" si="1"/>
        <v>0.13289348853768349</v>
      </c>
      <c r="M31" s="23">
        <f t="shared" si="2"/>
        <v>9.6418034919869139E-2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5" x14ac:dyDescent="0.2">
      <c r="A32" s="4">
        <v>3.6494845965039761E-2</v>
      </c>
      <c r="B32" s="4">
        <v>3.4947988389969674E-2</v>
      </c>
      <c r="C32" s="8">
        <v>4.4766771761972593E-2</v>
      </c>
      <c r="D32" s="8">
        <v>7.7245963045541183E-2</v>
      </c>
      <c r="E32" s="8">
        <v>3.7201894403825285E-2</v>
      </c>
      <c r="F32" s="8">
        <v>5.2421882914494733E-2</v>
      </c>
      <c r="G32" s="8">
        <v>8.6295884435400233E-2</v>
      </c>
      <c r="H32" s="8">
        <v>-4.5906003222216454E-2</v>
      </c>
      <c r="I32" s="8">
        <v>4.7020041576650504E-2</v>
      </c>
      <c r="J32" s="4">
        <v>6.0190017941392907E-2</v>
      </c>
      <c r="K32" s="23">
        <f t="shared" si="0"/>
        <v>1.5669979911662364E-2</v>
      </c>
      <c r="L32" s="23">
        <f t="shared" si="1"/>
        <v>4.8695956172609092E-2</v>
      </c>
      <c r="M32" s="23">
        <f t="shared" si="2"/>
        <v>4.3067928721207044E-2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 x14ac:dyDescent="0.2">
      <c r="A33" s="4">
        <v>6.3591826042495345E-2</v>
      </c>
      <c r="B33" s="4">
        <v>3.9539897082215607E-2</v>
      </c>
      <c r="C33" s="8">
        <v>0.10173061383853159</v>
      </c>
      <c r="D33" s="8">
        <v>5.7249804552002632E-2</v>
      </c>
      <c r="E33" s="8">
        <v>-4.3068841477203135E-2</v>
      </c>
      <c r="F33" s="8">
        <v>7.7121108510855166E-3</v>
      </c>
      <c r="G33" s="8">
        <v>-3.1688903631584865E-3</v>
      </c>
      <c r="H33" s="8">
        <v>8.5935766378937864E-2</v>
      </c>
      <c r="I33" s="8">
        <v>-1.5136746314959912E-2</v>
      </c>
      <c r="J33" s="4">
        <v>-6.0258914342629477E-2</v>
      </c>
      <c r="K33" s="23">
        <f t="shared" si="0"/>
        <v>7.1592785465470252E-2</v>
      </c>
      <c r="L33" s="23">
        <f t="shared" si="1"/>
        <v>-5.1663877909916306E-2</v>
      </c>
      <c r="M33" s="23">
        <f t="shared" si="2"/>
        <v>2.341266262473175E-2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x14ac:dyDescent="0.2">
      <c r="A34" s="4">
        <v>4.4928892848499949E-2</v>
      </c>
      <c r="B34" s="4">
        <v>4.0389711193298483E-2</v>
      </c>
      <c r="C34" s="8">
        <v>5.6435912956056725E-2</v>
      </c>
      <c r="D34" s="8">
        <v>0.10734277629541931</v>
      </c>
      <c r="E34" s="8">
        <v>5.6295225941974711E-2</v>
      </c>
      <c r="F34" s="8">
        <v>4.2488786079218346E-3</v>
      </c>
      <c r="G34" s="8">
        <v>1.7100630590857219E-2</v>
      </c>
      <c r="H34" s="8">
        <v>8.1858778604520524E-2</v>
      </c>
      <c r="I34" s="8">
        <v>4.5671261536362695E-2</v>
      </c>
      <c r="J34" s="4">
        <v>9.8039104502432362E-2</v>
      </c>
      <c r="K34" s="23">
        <f t="shared" si="0"/>
        <v>9.4600777449969919E-2</v>
      </c>
      <c r="L34" s="23">
        <f t="shared" si="1"/>
        <v>7.7167165222203543E-2</v>
      </c>
      <c r="M34" s="23">
        <f t="shared" si="2"/>
        <v>5.5231117307734376E-2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x14ac:dyDescent="0.2">
      <c r="A35" s="4">
        <v>-1.6158008716465819E-2</v>
      </c>
      <c r="B35" s="4">
        <v>9.518018242381944E-3</v>
      </c>
      <c r="C35" s="8">
        <v>-0.12369447898488554</v>
      </c>
      <c r="D35" s="8">
        <v>-4.9427204415146607E-2</v>
      </c>
      <c r="E35" s="8">
        <v>6.1652830844029748E-3</v>
      </c>
      <c r="F35" s="8">
        <v>3.5272196413064232E-3</v>
      </c>
      <c r="G35" s="8">
        <v>-0.19566746042101513</v>
      </c>
      <c r="H35" s="8">
        <v>-7.8613288430815192E-2</v>
      </c>
      <c r="I35" s="8">
        <v>-0.11918751355898664</v>
      </c>
      <c r="J35" s="4">
        <v>-2.3648601527442203E-2</v>
      </c>
      <c r="K35" s="23">
        <f t="shared" si="0"/>
        <v>-6.4020246422980903E-2</v>
      </c>
      <c r="L35" s="23">
        <f t="shared" si="1"/>
        <v>-8.741659221519614E-3</v>
      </c>
      <c r="M35" s="23">
        <f t="shared" si="2"/>
        <v>-5.8718603508666575E-2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x14ac:dyDescent="0.2">
      <c r="A36" s="4">
        <v>0.10726935564972023</v>
      </c>
      <c r="B36" s="4">
        <v>5.3493250722483968E-2</v>
      </c>
      <c r="C36" s="8">
        <v>0.13487279523135182</v>
      </c>
      <c r="D36" s="8">
        <v>8.7127002420742172E-2</v>
      </c>
      <c r="E36" s="8">
        <v>9.5315493046963171E-3</v>
      </c>
      <c r="F36" s="8">
        <v>9.5814288487801796E-2</v>
      </c>
      <c r="G36" s="8">
        <v>0.1352673367033142</v>
      </c>
      <c r="H36" s="8">
        <v>6.6791767427062221E-2</v>
      </c>
      <c r="I36" s="8">
        <v>7.1810802283635206E-2</v>
      </c>
      <c r="J36" s="4">
        <v>9.7380177953534347E-2</v>
      </c>
      <c r="K36" s="23">
        <f t="shared" si="0"/>
        <v>7.6959384923902197E-2</v>
      </c>
      <c r="L36" s="23">
        <f t="shared" si="1"/>
        <v>5.3455863629115336E-2</v>
      </c>
      <c r="M36" s="23">
        <f t="shared" si="2"/>
        <v>8.5935832618434224E-2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x14ac:dyDescent="0.2">
      <c r="A37" s="4">
        <v>0.12954790914774</v>
      </c>
      <c r="B37" s="4">
        <v>1.4735620707707767E-2</v>
      </c>
      <c r="C37" s="8">
        <v>7.6394596257786412E-2</v>
      </c>
      <c r="D37" s="8">
        <v>1.7244061221039095E-2</v>
      </c>
      <c r="E37" s="8">
        <v>7.5397950841623193E-2</v>
      </c>
      <c r="F37" s="8">
        <v>1.611466604041175E-2</v>
      </c>
      <c r="G37" s="8">
        <v>2.1599315814682576E-2</v>
      </c>
      <c r="H37" s="8">
        <v>-1.4179103588929438E-2</v>
      </c>
      <c r="I37" s="8">
        <v>4.3420301354778493E-2</v>
      </c>
      <c r="J37" s="4">
        <v>-8.3783825054782671E-2</v>
      </c>
      <c r="K37" s="23">
        <f t="shared" si="0"/>
        <v>1.5324788160548282E-3</v>
      </c>
      <c r="L37" s="23">
        <f t="shared" si="1"/>
        <v>-4.1929371065797388E-3</v>
      </c>
      <c r="M37" s="23">
        <f t="shared" si="2"/>
        <v>2.9649149274205717E-2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 x14ac:dyDescent="0.2">
      <c r="J38" t="s">
        <v>26</v>
      </c>
      <c r="K38" s="24">
        <f>AVERAGE(K2:K37)</f>
        <v>2.8748008440110741E-2</v>
      </c>
      <c r="L38" s="24">
        <f>AVERAGE(L2:L37)</f>
        <v>4.3099886522428238E-3</v>
      </c>
      <c r="M38" s="24">
        <f>AVERAGE(M2:M37)</f>
        <v>1.7844097538987583E-2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 ht="17" thickBot="1" x14ac:dyDescent="0.25">
      <c r="J39" t="s">
        <v>23</v>
      </c>
      <c r="K39" s="24">
        <f>STDEV(K2:K37)</f>
        <v>5.8055389132051001E-2</v>
      </c>
      <c r="L39" s="24">
        <f>STDEV(L2:L37)</f>
        <v>6.3733617441037241E-2</v>
      </c>
      <c r="M39" s="24">
        <f>STDEV(M2:M37)</f>
        <v>3.7624774075461123E-2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spans="1:24" x14ac:dyDescent="0.2">
      <c r="J40" t="s">
        <v>24</v>
      </c>
      <c r="K40" s="25">
        <f>K39/K38</f>
        <v>2.0194577740226713</v>
      </c>
      <c r="L40" s="25">
        <f>L39/L38</f>
        <v>14.787421170557296</v>
      </c>
      <c r="M40" s="25">
        <f>M39/M38</f>
        <v>2.1085277074536677</v>
      </c>
    </row>
    <row r="41" spans="1:24" ht="17" thickBot="1" x14ac:dyDescent="0.25">
      <c r="A41" t="s">
        <v>29</v>
      </c>
    </row>
    <row r="42" spans="1:24" x14ac:dyDescent="0.2">
      <c r="A42">
        <v>0.52</v>
      </c>
      <c r="B42">
        <v>0.45</v>
      </c>
      <c r="C42">
        <v>1.25</v>
      </c>
      <c r="D42">
        <v>1.23</v>
      </c>
      <c r="E42">
        <v>0.41</v>
      </c>
      <c r="F42">
        <v>0.57999999999999996</v>
      </c>
      <c r="G42">
        <v>2.25</v>
      </c>
      <c r="H42">
        <v>1.57</v>
      </c>
      <c r="I42">
        <v>0.84</v>
      </c>
      <c r="J42">
        <v>0.53</v>
      </c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  <row r="43" spans="1:24" x14ac:dyDescent="0.2"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 x14ac:dyDescent="0.2"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x14ac:dyDescent="0.2"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x14ac:dyDescent="0.2"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x14ac:dyDescent="0.2"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x14ac:dyDescent="0.2"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4:24" x14ac:dyDescent="0.2"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4:24" x14ac:dyDescent="0.2"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4:24" x14ac:dyDescent="0.2"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4:24" ht="17" thickBot="1" x14ac:dyDescent="0.25"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</row>
  </sheetData>
  <sortState xmlns:xlrd2="http://schemas.microsoft.com/office/spreadsheetml/2017/richdata2" ref="N43:X52">
    <sortCondition ref="N43:N52"/>
  </sortState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Return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2019-12-05T06:14:25Z</dcterms:created>
  <dcterms:modified xsi:type="dcterms:W3CDTF">2019-12-07T20:59:35Z</dcterms:modified>
</cp:coreProperties>
</file>